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Лист1!$A$7:$D$7594</definedName>
  </definedNames>
  <calcPr calcId="144525" calcMode="autoNoTable" refMode="R1C1"/>
</workbook>
</file>

<file path=xl/calcChain.xml><?xml version="1.0" encoding="utf-8"?>
<calcChain xmlns="http://schemas.openxmlformats.org/spreadsheetml/2006/main">
  <c r="C7275" i="1" l="1"/>
  <c r="C7276" i="1"/>
  <c r="D7294" i="1"/>
  <c r="D7291" i="1"/>
  <c r="C7305" i="1"/>
  <c r="C7298" i="1"/>
  <c r="C7273" i="1"/>
  <c r="C7311" i="1"/>
  <c r="C7330" i="1"/>
  <c r="D7289" i="1"/>
  <c r="C7307" i="1"/>
  <c r="D7293" i="1"/>
  <c r="D7315" i="1"/>
  <c r="D7314" i="1"/>
  <c r="D7326" i="1"/>
  <c r="D7316" i="1"/>
  <c r="C7293" i="1"/>
  <c r="C7289" i="1"/>
  <c r="C7294" i="1"/>
  <c r="C7301" i="1"/>
  <c r="D7321" i="1"/>
  <c r="D7271" i="1"/>
  <c r="D7280" i="1"/>
  <c r="D7282" i="1"/>
  <c r="C7300" i="1"/>
  <c r="D7292" i="1"/>
  <c r="C7324" i="1"/>
  <c r="D7298" i="1"/>
  <c r="C7322" i="1"/>
  <c r="D7324" i="1"/>
  <c r="C7278" i="1"/>
  <c r="D7318" i="1"/>
  <c r="C7304" i="1"/>
  <c r="D7330" i="1"/>
  <c r="C7299" i="1"/>
  <c r="C7309" i="1"/>
  <c r="D7323" i="1"/>
  <c r="D7308" i="1"/>
  <c r="D7272" i="1"/>
  <c r="D7286" i="1"/>
  <c r="D7328" i="1"/>
  <c r="D7301" i="1"/>
  <c r="D7283" i="1"/>
  <c r="C7280" i="1"/>
  <c r="C7312" i="1"/>
  <c r="C7308" i="1"/>
  <c r="D7295" i="1"/>
  <c r="D7275" i="1"/>
  <c r="C7318" i="1"/>
  <c r="D7307" i="1"/>
  <c r="C7315" i="1"/>
  <c r="C7282" i="1"/>
  <c r="C7269" i="1"/>
  <c r="C7302" i="1"/>
  <c r="D7309" i="1"/>
  <c r="C7323" i="1"/>
  <c r="D7311" i="1"/>
  <c r="C7271" i="1"/>
  <c r="D7325" i="1"/>
  <c r="C7281" i="1"/>
  <c r="C7272" i="1"/>
  <c r="D7296" i="1"/>
  <c r="D7287" i="1"/>
  <c r="C7284" i="1"/>
  <c r="D7273" i="1"/>
  <c r="D7317" i="1"/>
  <c r="C7303" i="1"/>
  <c r="C7270" i="1"/>
  <c r="C7286" i="1"/>
  <c r="D7320" i="1"/>
  <c r="D7312" i="1"/>
  <c r="C7306" i="1"/>
  <c r="D7281" i="1"/>
  <c r="C7285" i="1"/>
  <c r="D7268" i="1"/>
  <c r="C7291" i="1"/>
  <c r="C7317" i="1"/>
  <c r="C7268" i="1"/>
  <c r="C7279" i="1"/>
  <c r="C7296" i="1"/>
  <c r="C7295" i="1"/>
  <c r="C7292" i="1"/>
  <c r="D7297" i="1"/>
  <c r="C7274" i="1"/>
  <c r="D7277" i="1"/>
  <c r="C7327" i="1"/>
  <c r="D7290" i="1"/>
  <c r="D7327" i="1"/>
  <c r="D7299" i="1"/>
  <c r="C7316" i="1"/>
  <c r="C7321" i="1"/>
  <c r="D7279" i="1"/>
  <c r="C7320" i="1"/>
  <c r="C7277" i="1"/>
  <c r="C7329" i="1"/>
  <c r="D7322" i="1"/>
  <c r="C7325" i="1"/>
  <c r="C7313" i="1"/>
  <c r="D7305" i="1"/>
  <c r="C7319" i="1"/>
  <c r="C7326" i="1"/>
  <c r="D7276" i="1"/>
  <c r="D7288" i="1"/>
  <c r="D7319" i="1"/>
  <c r="D7329" i="1"/>
  <c r="C7288" i="1"/>
  <c r="D7278" i="1"/>
  <c r="C7283" i="1"/>
  <c r="D7274" i="1"/>
  <c r="C7287" i="1"/>
  <c r="C7310" i="1"/>
  <c r="D7310" i="1"/>
  <c r="D7304" i="1"/>
  <c r="D7300" i="1"/>
  <c r="C7328" i="1"/>
  <c r="C7314" i="1"/>
  <c r="D7284" i="1"/>
  <c r="C7290" i="1"/>
  <c r="C7297" i="1"/>
  <c r="D7303" i="1"/>
</calcChain>
</file>

<file path=xl/sharedStrings.xml><?xml version="1.0" encoding="utf-8"?>
<sst xmlns="http://schemas.openxmlformats.org/spreadsheetml/2006/main" count="15977" uniqueCount="1167">
  <si>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</si>
  <si>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</si>
  <si>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</si>
  <si>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</si>
  <si>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</si>
  <si>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</si>
  <si>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</si>
  <si>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</si>
  <si>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</si>
  <si>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</si>
  <si>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</si>
  <si>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</si>
  <si>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</si>
  <si>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</si>
  <si>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</si>
  <si>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</si>
  <si>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</si>
  <si>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</si>
  <si>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</si>
  <si>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</si>
  <si>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</si>
  <si>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</si>
  <si>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</si>
  <si>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</si>
  <si>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</si>
  <si>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</si>
  <si>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</si>
  <si>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</si>
  <si>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</si>
  <si>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</si>
  <si>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</si>
  <si>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</si>
  <si>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</si>
  <si>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</si>
  <si>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</si>
  <si>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</si>
  <si>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</si>
  <si>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</si>
  <si>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</si>
  <si>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</si>
  <si>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</si>
  <si>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</si>
  <si>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</si>
  <si>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</si>
  <si>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</si>
  <si>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</si>
  <si>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</si>
  <si>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</si>
  <si>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</si>
  <si>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</si>
  <si>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</si>
  <si>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</si>
  <si>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</si>
  <si>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</si>
  <si>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</si>
  <si>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</si>
  <si>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</si>
  <si>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</si>
  <si>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</si>
  <si>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</si>
  <si>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</si>
  <si>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</si>
  <si>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</si>
  <si>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</si>
  <si>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</si>
  <si>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</si>
  <si>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</si>
  <si>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</si>
  <si>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</si>
  <si>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</si>
  <si>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</si>
  <si>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</si>
  <si>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</si>
  <si>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</si>
  <si>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</si>
  <si>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</si>
  <si>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</si>
  <si>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</si>
  <si>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</si>
  <si>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</si>
  <si>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</si>
  <si>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</si>
  <si>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</si>
  <si>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</si>
  <si>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</si>
  <si>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</si>
  <si>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</si>
  <si>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</si>
  <si>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</si>
  <si>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</si>
  <si>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</si>
  <si>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</si>
  <si>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</si>
  <si>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</si>
  <si>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</si>
  <si>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</si>
  <si>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</si>
  <si>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</si>
  <si>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</si>
  <si>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</si>
  <si>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</si>
  <si>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</si>
  <si>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</si>
  <si>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</si>
  <si>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</si>
  <si>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</si>
  <si>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</si>
  <si>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</si>
  <si>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</si>
  <si>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</si>
  <si>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</si>
  <si>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</si>
  <si>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</si>
  <si>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</si>
  <si>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</si>
  <si>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</si>
  <si>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</si>
  <si>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</si>
  <si>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</si>
  <si>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</si>
  <si>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</si>
  <si>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</si>
  <si>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</si>
  <si>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</si>
  <si>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</si>
  <si>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</si>
  <si>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</si>
  <si>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</si>
  <si>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</si>
  <si>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</si>
  <si>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</si>
  <si>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</si>
  <si>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</si>
  <si>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</si>
  <si>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</si>
  <si>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</si>
  <si>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</si>
  <si>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</si>
  <si>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</si>
  <si>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</si>
  <si>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</si>
  <si>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</si>
  <si>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</si>
  <si>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</si>
  <si>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</si>
  <si>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</si>
  <si>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</si>
  <si>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</si>
  <si>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</si>
  <si>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</si>
  <si>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</si>
  <si>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</si>
  <si>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</si>
  <si>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</si>
  <si>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</si>
  <si>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</si>
  <si>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</si>
  <si>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</si>
  <si>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</si>
  <si>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</si>
  <si>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</si>
  <si>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</si>
  <si>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</si>
  <si>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</si>
  <si>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</si>
  <si>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</si>
  <si>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</si>
  <si>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</si>
  <si>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</si>
  <si>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</si>
  <si>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</si>
  <si>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</si>
  <si>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</si>
  <si>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</si>
  <si>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</si>
  <si>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</si>
  <si>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</si>
  <si>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</si>
  <si>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</si>
  <si>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</si>
  <si>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</si>
  <si>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</si>
  <si>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</si>
  <si>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</si>
  <si>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</si>
  <si>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</si>
  <si>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</si>
  <si>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</si>
  <si>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</si>
  <si>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</si>
  <si>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</si>
  <si>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</si>
  <si>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</si>
  <si>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</si>
  <si>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</si>
  <si>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</si>
  <si>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</si>
  <si>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</si>
  <si>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</si>
  <si>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</si>
  <si>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</si>
  <si>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</si>
  <si>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</si>
  <si>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</si>
  <si>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</si>
  <si>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</si>
  <si>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</si>
  <si>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</si>
  <si>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</si>
  <si>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</si>
  <si>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</si>
  <si>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</si>
  <si>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</si>
  <si>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</si>
  <si>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</si>
  <si>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</si>
  <si>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</si>
  <si>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</si>
  <si>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</si>
  <si>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</si>
  <si>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</si>
  <si>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</si>
  <si>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</si>
  <si>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</si>
  <si>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</si>
  <si>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</si>
  <si>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</si>
  <si>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</si>
  <si>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</si>
  <si>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</si>
  <si>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</si>
  <si>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</si>
  <si>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</si>
  <si>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</si>
  <si>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</si>
  <si>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</si>
  <si>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</si>
  <si>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</si>
  <si>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</si>
  <si>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</si>
  <si>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</si>
  <si>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</si>
  <si>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</si>
  <si>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</si>
  <si>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</si>
  <si>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</si>
  <si>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</si>
  <si>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</si>
  <si>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</si>
  <si>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</si>
  <si>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</si>
  <si>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</si>
  <si>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</si>
  <si>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</si>
  <si>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</si>
  <si>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</si>
  <si>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</si>
  <si>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</si>
  <si>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</si>
  <si>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</si>
  <si>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</si>
  <si>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</si>
  <si>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</si>
  <si>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</si>
  <si>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</si>
  <si>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</si>
  <si>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</si>
  <si>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</si>
  <si>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</si>
  <si>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</si>
  <si>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</si>
  <si>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</si>
  <si>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</si>
  <si>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</si>
  <si>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</si>
  <si>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</si>
  <si>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</si>
  <si>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</si>
  <si>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</si>
  <si>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</si>
  <si>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</si>
  <si>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</si>
  <si>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</si>
  <si>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</si>
  <si>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</si>
  <si>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</si>
  <si>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</si>
  <si>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</si>
  <si>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</si>
  <si>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</si>
  <si>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</si>
  <si>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</si>
  <si>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</si>
  <si>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</si>
  <si>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</si>
  <si>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</si>
  <si>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</si>
  <si>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</si>
  <si>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</si>
  <si>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</si>
  <si>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</si>
  <si>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</si>
  <si>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</si>
  <si>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</si>
  <si>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</si>
  <si>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</si>
  <si>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</si>
  <si>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</si>
  <si>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</si>
  <si>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</si>
  <si>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</si>
  <si>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</si>
  <si>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</si>
  <si>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</si>
  <si>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</si>
  <si>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</si>
  <si>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</si>
  <si>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</si>
  <si>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</si>
  <si>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</si>
  <si>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</si>
  <si>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</si>
  <si>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</si>
  <si>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</si>
  <si>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</si>
  <si>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</si>
  <si>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</si>
  <si>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</si>
  <si>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</si>
  <si>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</si>
  <si>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</si>
  <si>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</si>
  <si>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</si>
  <si>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</si>
  <si>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</si>
  <si>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</si>
  <si>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</si>
  <si>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</si>
  <si>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</si>
  <si>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</si>
  <si>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</si>
  <si>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</si>
  <si>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</si>
  <si>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</si>
  <si>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</si>
  <si>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</si>
  <si>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</si>
  <si>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</si>
  <si>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</si>
  <si>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</si>
  <si>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</si>
  <si>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</si>
  <si>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</si>
  <si>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</si>
  <si>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</si>
  <si>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</si>
  <si>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</si>
  <si>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</si>
  <si>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</si>
  <si>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</si>
  <si>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</si>
  <si>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</si>
  <si>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</si>
  <si>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</si>
  <si>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</si>
  <si>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</si>
  <si>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</si>
  <si>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</si>
  <si>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</si>
  <si>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</si>
  <si>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</si>
  <si>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</si>
  <si>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</si>
  <si>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</si>
  <si>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</si>
  <si>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</si>
  <si>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</si>
  <si>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</si>
  <si>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</si>
  <si>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</si>
  <si>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</si>
  <si>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</si>
  <si>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</si>
  <si>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</si>
  <si>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</si>
  <si>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</si>
  <si>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</si>
  <si>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</si>
  <si>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</si>
  <si>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</si>
  <si>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</si>
  <si>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</si>
  <si>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</si>
  <si>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</si>
  <si>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</si>
  <si>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</si>
  <si>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</si>
  <si>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</si>
  <si>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</si>
  <si>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</si>
  <si>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</si>
  <si>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</si>
  <si>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</si>
  <si>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</si>
  <si>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</si>
  <si>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</si>
  <si>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</si>
  <si>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</si>
  <si>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</si>
  <si>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</si>
  <si>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</si>
  <si>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</si>
  <si>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</si>
  <si>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</si>
  <si>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</si>
  <si>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</si>
  <si>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</si>
  <si>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</si>
  <si>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</si>
  <si>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</si>
  <si>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</si>
  <si>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</si>
  <si>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</si>
  <si>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</si>
  <si>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</si>
  <si>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</si>
  <si>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</si>
  <si>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</si>
  <si>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</si>
  <si>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</si>
  <si>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</si>
  <si>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</si>
  <si>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</si>
  <si>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</si>
  <si>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</si>
  <si>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</si>
  <si>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</si>
  <si>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</si>
  <si>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</si>
  <si>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</si>
  <si>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</si>
  <si>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</si>
  <si>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</si>
  <si>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</si>
  <si>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</si>
  <si>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</si>
  <si>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</si>
  <si>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</si>
  <si>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</si>
  <si>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</si>
  <si>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</si>
  <si>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</si>
  <si>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</si>
  <si>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</si>
  <si>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</si>
  <si>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</si>
  <si>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</si>
  <si>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</si>
  <si>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</si>
  <si>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</si>
  <si>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</si>
  <si>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</si>
  <si>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</si>
  <si>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</si>
  <si>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</si>
  <si>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</si>
  <si>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</si>
  <si>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</si>
  <si>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</si>
  <si>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</si>
  <si>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</si>
  <si>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</si>
  <si>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</si>
  <si>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</si>
  <si>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</si>
  <si>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</si>
  <si>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</si>
  <si>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</si>
  <si>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</si>
  <si>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</si>
  <si>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</si>
  <si>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</si>
  <si>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</si>
  <si>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</si>
  <si>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</si>
  <si>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</si>
  <si>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</si>
  <si>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</si>
  <si>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</si>
  <si>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</si>
  <si>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</si>
  <si>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</si>
  <si>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</si>
  <si>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</si>
  <si>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</si>
  <si>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</si>
  <si>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</si>
  <si>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</si>
  <si>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</si>
  <si>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</si>
  <si>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</si>
  <si>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</si>
  <si>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</si>
  <si>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</si>
  <si>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</si>
  <si>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</si>
  <si>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</si>
  <si>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</si>
  <si>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</si>
  <si>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</si>
  <si>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</si>
  <si>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</si>
  <si>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</si>
  <si>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</si>
  <si>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</si>
  <si>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</si>
  <si>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</si>
  <si>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</si>
  <si>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</si>
  <si>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</si>
  <si>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</si>
  <si>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</si>
  <si>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</si>
  <si>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</si>
  <si>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</si>
  <si>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</si>
  <si>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</si>
  <si>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</si>
  <si>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</si>
  <si>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</si>
  <si>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</si>
  <si>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</si>
  <si>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</si>
  <si>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</si>
  <si>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</si>
  <si>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</si>
  <si>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</si>
  <si>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</si>
  <si>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</si>
  <si>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</si>
  <si>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</si>
  <si>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</si>
  <si>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</si>
  <si>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</si>
  <si>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</si>
  <si>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</si>
  <si>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</si>
  <si>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</si>
  <si>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</si>
  <si>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</si>
  <si>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</si>
  <si>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</si>
  <si>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</si>
  <si>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</si>
  <si>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</si>
  <si>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</si>
  <si>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</si>
  <si>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</si>
  <si>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</si>
  <si>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</si>
  <si>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</si>
  <si>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</si>
  <si>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</si>
  <si>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</si>
  <si>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</si>
  <si>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</si>
  <si>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</si>
  <si>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</si>
  <si>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</si>
  <si>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</si>
  <si>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</si>
  <si>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</si>
  <si>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</si>
  <si>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</si>
  <si>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</si>
  <si>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</si>
  <si>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</si>
  <si>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</si>
  <si>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</si>
  <si>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</si>
  <si>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</si>
  <si>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</si>
  <si>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</si>
  <si>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</si>
  <si>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</si>
  <si>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</si>
  <si>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</si>
  <si>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</si>
  <si>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</si>
  <si>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</si>
  <si>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</si>
  <si>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</si>
  <si>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</si>
  <si>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</si>
  <si>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</si>
  <si>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</si>
  <si>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</si>
  <si>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</si>
  <si>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</si>
  <si>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</si>
  <si>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</si>
  <si>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</si>
  <si>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</si>
  <si>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</si>
  <si>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</si>
  <si>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</si>
  <si>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</si>
  <si>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</si>
  <si>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</si>
  <si>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</si>
  <si>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</si>
  <si>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</si>
  <si>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</si>
  <si>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</si>
  <si>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</si>
  <si>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</si>
  <si>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</si>
  <si>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</si>
  <si>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</si>
  <si>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</si>
  <si>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</si>
  <si>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</si>
  <si>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</si>
  <si>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</si>
  <si>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</si>
  <si>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</si>
  <si>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</si>
  <si>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</si>
  <si>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</si>
  <si>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</si>
  <si>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</si>
  <si>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</si>
  <si>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</si>
  <si>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</si>
  <si>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</si>
  <si>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</si>
  <si>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</si>
  <si>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</si>
  <si>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</si>
  <si>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</si>
  <si>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</si>
  <si>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</si>
  <si>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</si>
  <si>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</si>
  <si>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</si>
  <si>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</si>
  <si>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</si>
  <si>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</si>
  <si>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</si>
  <si>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</si>
  <si>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</si>
  <si>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</si>
  <si>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</si>
  <si>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</si>
  <si>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</si>
  <si>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</si>
  <si>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</si>
  <si>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</si>
  <si>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</si>
  <si>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</si>
  <si>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</si>
  <si>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</si>
  <si>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</si>
  <si>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</si>
  <si>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</si>
  <si>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</si>
  <si>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</si>
  <si>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</si>
  <si>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</si>
  <si>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</si>
  <si>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</si>
  <si>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</si>
  <si>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</si>
  <si>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</si>
  <si>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</si>
  <si>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</si>
  <si>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</si>
  <si>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</si>
  <si>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</si>
  <si>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</si>
  <si>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</si>
  <si>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</si>
  <si>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</si>
  <si>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</si>
  <si>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</si>
  <si>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</si>
  <si>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</si>
  <si>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</si>
  <si>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</si>
  <si>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</si>
  <si>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</si>
  <si>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</si>
  <si>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</si>
  <si>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</si>
  <si>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</si>
  <si>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</si>
  <si>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</si>
  <si>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</si>
  <si>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</si>
  <si>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</si>
  <si>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</si>
  <si>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</si>
  <si>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</si>
  <si>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</si>
  <si>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</si>
  <si>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</si>
  <si>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</si>
  <si>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</si>
  <si>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</si>
  <si>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</si>
  <si>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</si>
  <si>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</si>
  <si>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</si>
  <si>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</si>
  <si>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</si>
  <si>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</si>
  <si>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</si>
  <si>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</si>
  <si>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</si>
  <si>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</si>
  <si>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</si>
  <si>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</si>
  <si>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</si>
  <si>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</si>
  <si>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</si>
  <si>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</si>
  <si>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</si>
  <si>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</si>
  <si>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</si>
  <si>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</si>
  <si>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</si>
  <si>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</si>
  <si>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</si>
  <si>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</si>
  <si>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</si>
  <si>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</si>
  <si>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</si>
  <si>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</si>
  <si>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</si>
  <si>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</si>
  <si>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</si>
  <si>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</si>
  <si>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</si>
  <si>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</si>
  <si>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</si>
  <si>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</si>
  <si>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</si>
  <si>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</si>
  <si>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</si>
  <si>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</si>
  <si>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</si>
  <si>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</si>
  <si>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</si>
  <si>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</si>
  <si>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</si>
  <si>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</si>
  <si>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</si>
  <si>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</si>
  <si>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</si>
  <si>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</si>
  <si>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</si>
  <si>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</si>
  <si>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</si>
  <si>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</si>
  <si>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</si>
  <si>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</si>
  <si>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</si>
  <si>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</si>
  <si>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</si>
  <si>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</si>
  <si>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</si>
  <si>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</si>
  <si>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</si>
  <si>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</si>
  <si>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</si>
  <si>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</si>
  <si>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</si>
  <si>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</si>
  <si>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</si>
  <si>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</si>
  <si>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</si>
  <si>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</si>
  <si>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</si>
  <si>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</si>
  <si>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</si>
  <si>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</si>
  <si>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</si>
  <si>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</si>
  <si>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</si>
  <si>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</si>
  <si>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</si>
  <si>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</si>
  <si>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</si>
  <si>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</si>
  <si>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</si>
  <si>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</si>
  <si>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</si>
  <si>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</si>
  <si>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</si>
  <si>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</si>
  <si>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</si>
  <si>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</si>
  <si>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</si>
  <si>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</si>
  <si>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</si>
  <si>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</si>
  <si>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</si>
  <si>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</si>
  <si>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</si>
  <si>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</si>
  <si>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</si>
  <si>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</si>
  <si>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</si>
  <si>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</si>
  <si>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</si>
  <si>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</si>
  <si>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</si>
  <si>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</si>
  <si>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</si>
  <si>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</si>
  <si>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</si>
  <si>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</si>
  <si>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</si>
  <si>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</si>
  <si>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</si>
  <si>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</si>
  <si>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</si>
  <si>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</si>
  <si>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</si>
  <si>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</si>
  <si>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</si>
  <si>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</si>
  <si>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</si>
  <si>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</si>
  <si>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</si>
  <si>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</si>
  <si>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</si>
  <si>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</si>
  <si>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</si>
  <si>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</si>
  <si>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</si>
  <si>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</si>
  <si>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</si>
  <si>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</si>
  <si>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</si>
  <si>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</si>
  <si>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</si>
  <si>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</si>
  <si>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</si>
  <si>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</si>
  <si>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</si>
  <si>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</si>
  <si>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</si>
  <si>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</si>
  <si>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</si>
  <si>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</si>
  <si>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</si>
  <si>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</si>
  <si>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</si>
  <si>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</si>
  <si>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</si>
  <si>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</si>
  <si>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</si>
  <si>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</si>
  <si>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</si>
  <si>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</si>
  <si>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</si>
  <si>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</si>
  <si>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</si>
  <si>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</si>
  <si>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</si>
  <si>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</si>
  <si>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</si>
  <si>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</si>
  <si>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</si>
  <si>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</si>
  <si>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</si>
  <si>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</si>
  <si>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</si>
  <si>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</si>
  <si>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</si>
  <si>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</si>
  <si>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</si>
  <si>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</si>
  <si>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</si>
  <si>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</si>
  <si>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</si>
  <si>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</si>
  <si>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</si>
  <si>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</si>
  <si>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</si>
  <si>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</si>
  <si>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</si>
  <si>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</si>
  <si>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</si>
  <si>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</si>
  <si>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</si>
  <si>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</si>
  <si>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</si>
  <si>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</si>
  <si>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</si>
  <si>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</si>
  <si>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</si>
  <si>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</si>
  <si>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</si>
  <si>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</si>
  <si>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</si>
  <si>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</si>
  <si>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</si>
  <si>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</si>
  <si>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</si>
  <si>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</si>
  <si>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</si>
  <si>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</si>
  <si>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</si>
  <si>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</si>
  <si>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</si>
  <si>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</si>
  <si>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</si>
  <si>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</si>
  <si>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</si>
  <si>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</si>
  <si>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</si>
  <si>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</si>
  <si>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</si>
  <si>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</si>
  <si>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</si>
  <si>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</si>
  <si>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</si>
  <si>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</si>
  <si>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</si>
  <si>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</si>
  <si>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</si>
  <si>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</si>
  <si>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</si>
  <si>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</si>
  <si>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</si>
  <si>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</si>
  <si>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</si>
  <si>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</si>
  <si>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</si>
  <si>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</si>
  <si>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</si>
  <si>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</si>
  <si>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</si>
  <si>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</si>
  <si>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</si>
  <si>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</si>
  <si>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</si>
  <si>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</si>
  <si>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</si>
  <si>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</si>
  <si>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</si>
  <si>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</si>
  <si>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</si>
  <si>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</si>
  <si>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</si>
  <si>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</si>
  <si>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</si>
  <si>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</si>
  <si>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</si>
  <si>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</si>
  <si>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</si>
  <si>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</si>
  <si>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</si>
  <si>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</si>
  <si>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</si>
  <si>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</si>
  <si>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</si>
  <si>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</si>
  <si>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</si>
  <si>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</si>
  <si>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</si>
  <si>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</si>
  <si>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</si>
  <si>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</si>
  <si>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</si>
  <si>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</si>
  <si>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</si>
  <si>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</si>
  <si>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</si>
  <si>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</si>
  <si>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</si>
  <si>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</si>
  <si>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</si>
  <si>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</si>
  <si>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</si>
  <si>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</si>
  <si>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</si>
  <si>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</si>
  <si>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</si>
  <si>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</si>
  <si>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</si>
  <si>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</si>
  <si>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</si>
  <si>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</si>
  <si>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</si>
  <si>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</si>
  <si>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</si>
  <si>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</si>
  <si>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</si>
  <si>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</si>
  <si>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</si>
  <si>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</si>
  <si>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</si>
  <si>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</si>
  <si>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</si>
  <si>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</si>
  <si>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</si>
  <si>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</si>
  <si>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</si>
  <si>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</si>
  <si>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</si>
  <si>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</si>
  <si>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</si>
  <si>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</si>
  <si>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</si>
  <si>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</si>
  <si>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</si>
  <si>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</si>
  <si>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</si>
  <si>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</si>
  <si>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</si>
  <si>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</si>
  <si>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</si>
  <si>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</si>
  <si>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</si>
  <si>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</si>
  <si>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</si>
  <si>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</si>
  <si>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</si>
  <si>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</si>
  <si>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</si>
  <si>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</si>
  <si>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</si>
  <si>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</si>
  <si>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</si>
  <si>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</si>
  <si>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</si>
  <si>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</si>
  <si>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</si>
  <si>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</si>
  <si>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</si>
  <si>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</si>
  <si>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</si>
  <si>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</si>
  <si>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</si>
  <si>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</si>
  <si>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</si>
  <si>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</si>
  <si>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</si>
  <si>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</si>
  <si>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</si>
  <si>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</si>
  <si>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</si>
  <si>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</si>
  <si>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</si>
  <si>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</si>
  <si>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</si>
  <si>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</si>
  <si>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</si>
  <si>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</si>
  <si>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</si>
  <si>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</si>
  <si>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</si>
  <si>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</si>
  <si>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</si>
  <si>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</si>
  <si>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</si>
  <si>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</si>
  <si>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</si>
  <si>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</si>
  <si>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</si>
  <si>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</si>
  <si>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</si>
  <si>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</si>
  <si>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</si>
  <si>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</si>
  <si>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</si>
  <si>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</si>
  <si>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</si>
  <si>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</si>
  <si>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</si>
  <si>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</si>
  <si>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</si>
  <si>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</si>
  <si>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</si>
  <si>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</si>
  <si>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</si>
  <si>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</si>
  <si>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</si>
  <si>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</si>
  <si>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</si>
  <si>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</si>
  <si>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</si>
  <si>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</si>
  <si>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</si>
  <si>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</si>
  <si>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</si>
  <si>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</si>
  <si>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</si>
  <si>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</si>
  <si>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</si>
  <si>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</si>
  <si>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</si>
  <si>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</si>
  <si>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</si>
  <si>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</si>
  <si>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</si>
  <si>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</si>
  <si>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</si>
  <si>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</si>
  <si>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</si>
  <si>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</si>
  <si>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</si>
  <si>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</si>
  <si>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</si>
  <si>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</si>
  <si>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</si>
  <si>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</si>
  <si>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</si>
  <si>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</si>
  <si>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</si>
  <si>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</si>
  <si>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</si>
  <si>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</si>
  <si>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</si>
  <si>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</si>
  <si>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</si>
  <si>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</si>
  <si>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</si>
  <si>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</si>
  <si>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</si>
  <si>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</si>
  <si>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</si>
  <si>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</si>
  <si>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</si>
  <si>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</si>
  <si>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</si>
  <si>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</si>
  <si>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</si>
  <si>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</si>
  <si>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</si>
  <si>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</si>
  <si>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</si>
  <si>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</si>
  <si>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</si>
  <si>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</si>
  <si>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</si>
  <si>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</si>
  <si>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</si>
  <si>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</si>
  <si>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</si>
  <si>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</si>
  <si>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</si>
  <si>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</si>
  <si>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</si>
  <si>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</si>
  <si>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</si>
  <si>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</si>
  <si>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</si>
  <si>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</si>
  <si>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</si>
  <si>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</si>
  <si>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>07Х3ГНМЮА</t>
  </si>
  <si>
    <t xml:space="preserve">Х6ВФ </t>
  </si>
  <si>
    <t xml:space="preserve">                                  Сайт: www.instal-ekb.ru                                                                                     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</si>
</sst>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  <font>
      <sz val="12"/>
      <color theme="1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3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24" fillId="17" borderId="2" xfId="0" applyFont="1" applyFill="1" applyBorder="1" applyAlignment="1">
      <alignment horizontal="left"/>
    </xf>
    <xf numFmtId="166" fontId="24" fillId="17" borderId="2" xfId="0" applyNumberFormat="1" applyFont="1" applyFill="1" applyBorder="1" applyAlignment="1">
      <alignment horizontal="left"/>
    </xf>
    <xf numFmtId="0" fontId="5" fillId="18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FFFF99"/>
      <color rgb="FFFFCCFF"/>
      <color rgb="FFE8E4E7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95"/>
  <sheetViews>
    <sheetView tabSelected="1" zoomScaleNormal="100" workbookViewId="0">
      <selection activeCell="A6" sqref="A6:D6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8" t="s">
        <v>0</v>
      </c>
      <c r="B1" s="198"/>
      <c r="C1" s="198"/>
      <c r="D1" s="198"/>
    </row>
    <row r="2" spans="1:23" ht="23.25">
      <c r="A2" s="199" t="s">
        <v>1</v>
      </c>
      <c r="B2" s="200"/>
      <c r="C2" s="200"/>
      <c r="D2" s="200"/>
    </row>
    <row r="3" spans="1:23" ht="18">
      <c r="A3" s="201" t="s">
        <v>2</v>
      </c>
      <c r="B3" s="201"/>
      <c r="C3" s="201"/>
      <c r="D3" s="201"/>
    </row>
    <row r="4" spans="1:23" ht="18">
      <c r="A4" s="201" t="s">
        <v>3</v>
      </c>
      <c r="B4" s="201"/>
      <c r="C4" s="201"/>
      <c r="D4" s="201"/>
    </row>
    <row r="5" spans="1:23" ht="15">
      <c r="A5" s="202" t="s">
        <v>4</v>
      </c>
      <c r="B5" s="202"/>
      <c r="C5" s="202"/>
      <c r="D5" s="202"/>
    </row>
    <row r="6" spans="1:23" ht="39.75" customHeight="1">
      <c r="A6" s="196" t="s">
        <v>1166</v>
      </c>
      <c r="B6" s="197"/>
      <c r="C6" s="197"/>
      <c r="D6" s="197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531</v>
      </c>
      <c r="B3231" s="2" t="s">
        <v>430</v>
      </c>
      <c r="C3231" s="2">
        <v>15</v>
      </c>
      <c r="D3231" s="2">
        <v>0.4</v>
      </c>
    </row>
    <row r="3232" spans="1:4" ht="15.75" customHeight="1">
      <c r="A3232" s="1" t="s">
        <v>532</v>
      </c>
      <c r="B3232" s="2" t="s">
        <v>430</v>
      </c>
      <c r="C3232" s="2">
        <v>4</v>
      </c>
      <c r="D3232" s="2">
        <v>0.35099999999999998</v>
      </c>
    </row>
    <row r="3233" spans="1:4" ht="15.75" customHeight="1">
      <c r="A3233" s="1" t="s">
        <v>532</v>
      </c>
      <c r="B3233" s="2" t="s">
        <v>430</v>
      </c>
      <c r="C3233" s="2">
        <v>8</v>
      </c>
      <c r="D3233" s="2">
        <v>0.35099999999999998</v>
      </c>
    </row>
    <row r="3234" spans="1:4" ht="15.75" customHeight="1">
      <c r="A3234" s="61" t="s">
        <v>8</v>
      </c>
      <c r="B3234" s="65" t="s">
        <v>431</v>
      </c>
      <c r="C3234" s="65">
        <v>4</v>
      </c>
      <c r="D3234" s="65">
        <v>0.245</v>
      </c>
    </row>
    <row r="3235" spans="1:4" ht="15.75" customHeight="1">
      <c r="A3235" s="61" t="s">
        <v>8</v>
      </c>
      <c r="B3235" s="65" t="s">
        <v>431</v>
      </c>
      <c r="C3235" s="65">
        <v>6.5</v>
      </c>
      <c r="D3235" s="65">
        <v>0.14499999999999999</v>
      </c>
    </row>
    <row r="3236" spans="1:4" ht="15.75" customHeight="1">
      <c r="A3236" s="61" t="s">
        <v>8</v>
      </c>
      <c r="B3236" s="65" t="s">
        <v>431</v>
      </c>
      <c r="C3236" s="65">
        <v>11</v>
      </c>
      <c r="D3236" s="65">
        <v>0.16800000000000001</v>
      </c>
    </row>
    <row r="3237" spans="1:4" ht="15.75" customHeight="1">
      <c r="A3237" s="61" t="s">
        <v>8</v>
      </c>
      <c r="B3237" s="65" t="s">
        <v>431</v>
      </c>
      <c r="C3237" s="65">
        <v>12</v>
      </c>
      <c r="D3237" s="65">
        <v>0.16200000000000001</v>
      </c>
    </row>
    <row r="3238" spans="1:4" ht="15.75" customHeight="1">
      <c r="A3238" s="61" t="s">
        <v>8</v>
      </c>
      <c r="B3238" s="65" t="s">
        <v>431</v>
      </c>
      <c r="C3238" s="65">
        <v>16</v>
      </c>
      <c r="D3238" s="65">
        <v>0.13200000000000001</v>
      </c>
    </row>
    <row r="3239" spans="1:4" ht="15.75" customHeight="1">
      <c r="A3239" s="61" t="s">
        <v>8</v>
      </c>
      <c r="B3239" s="65" t="s">
        <v>431</v>
      </c>
      <c r="C3239" s="65">
        <v>16.5</v>
      </c>
      <c r="D3239" s="65">
        <v>0.64</v>
      </c>
    </row>
    <row r="3240" spans="1:4" ht="15.75" customHeight="1">
      <c r="A3240" s="61" t="s">
        <v>8</v>
      </c>
      <c r="B3240" s="65" t="s">
        <v>431</v>
      </c>
      <c r="C3240" s="65">
        <v>17</v>
      </c>
      <c r="D3240" s="65">
        <v>1.06</v>
      </c>
    </row>
    <row r="3241" spans="1:4" ht="15.75" customHeight="1">
      <c r="A3241" s="61" t="s">
        <v>8</v>
      </c>
      <c r="B3241" s="65" t="s">
        <v>431</v>
      </c>
      <c r="C3241" s="65">
        <v>18</v>
      </c>
      <c r="D3241" s="65">
        <v>0.23499999999999999</v>
      </c>
    </row>
    <row r="3242" spans="1:4" ht="15.75" customHeight="1">
      <c r="A3242" s="61" t="s">
        <v>8</v>
      </c>
      <c r="B3242" s="65" t="s">
        <v>431</v>
      </c>
      <c r="C3242" s="65">
        <v>20</v>
      </c>
      <c r="D3242" s="65">
        <v>0.33500000000000002</v>
      </c>
    </row>
    <row r="3243" spans="1:4" ht="15.75" customHeight="1">
      <c r="A3243" s="61" t="s">
        <v>8</v>
      </c>
      <c r="B3243" s="65" t="s">
        <v>431</v>
      </c>
      <c r="C3243" s="65">
        <v>25</v>
      </c>
      <c r="D3243" s="65">
        <v>1.46</v>
      </c>
    </row>
    <row r="3244" spans="1:4" ht="15.75" customHeight="1">
      <c r="A3244" s="61" t="s">
        <v>8</v>
      </c>
      <c r="B3244" s="65" t="s">
        <v>431</v>
      </c>
      <c r="C3244" s="65">
        <v>30</v>
      </c>
      <c r="D3244" s="65">
        <v>1.0149999999999999</v>
      </c>
    </row>
    <row r="3245" spans="1:4" ht="15.75" customHeight="1">
      <c r="A3245" s="61" t="s">
        <v>8</v>
      </c>
      <c r="B3245" s="65" t="s">
        <v>431</v>
      </c>
      <c r="C3245" s="65">
        <v>35</v>
      </c>
      <c r="D3245" s="65">
        <v>7.55</v>
      </c>
    </row>
    <row r="3246" spans="1:4" ht="15.75" customHeight="1">
      <c r="A3246" s="61" t="s">
        <v>8</v>
      </c>
      <c r="B3246" s="65" t="s">
        <v>431</v>
      </c>
      <c r="C3246" s="65">
        <v>40</v>
      </c>
      <c r="D3246" s="65">
        <v>0.4</v>
      </c>
    </row>
    <row r="3247" spans="1:4" ht="15.75" customHeight="1">
      <c r="A3247" s="61" t="s">
        <v>8</v>
      </c>
      <c r="B3247" s="65" t="s">
        <v>431</v>
      </c>
      <c r="C3247" s="65">
        <v>45</v>
      </c>
      <c r="D3247" s="65">
        <v>1.17</v>
      </c>
    </row>
    <row r="3248" spans="1:4" ht="15.75" customHeight="1">
      <c r="A3248" s="61" t="s">
        <v>8</v>
      </c>
      <c r="B3248" s="65" t="s">
        <v>431</v>
      </c>
      <c r="C3248" s="65">
        <v>50</v>
      </c>
      <c r="D3248" s="65">
        <v>2.5659999999999998</v>
      </c>
    </row>
    <row r="3249" spans="1:4" ht="15.75" customHeight="1">
      <c r="A3249" s="61" t="s">
        <v>8</v>
      </c>
      <c r="B3249" s="65" t="s">
        <v>431</v>
      </c>
      <c r="C3249" s="65">
        <v>55</v>
      </c>
      <c r="D3249" s="65">
        <v>0.42</v>
      </c>
    </row>
    <row r="3250" spans="1:4" ht="15.75" customHeight="1">
      <c r="A3250" s="61" t="s">
        <v>8</v>
      </c>
      <c r="B3250" s="65" t="s">
        <v>431</v>
      </c>
      <c r="C3250" s="65">
        <v>60</v>
      </c>
      <c r="D3250" s="65">
        <v>0.25</v>
      </c>
    </row>
    <row r="3251" spans="1:4" ht="15.75" customHeight="1">
      <c r="A3251" s="61" t="s">
        <v>8</v>
      </c>
      <c r="B3251" s="65" t="s">
        <v>431</v>
      </c>
      <c r="C3251" s="65">
        <v>65</v>
      </c>
      <c r="D3251" s="65">
        <v>0.15</v>
      </c>
    </row>
    <row r="3252" spans="1:4" ht="15.75" customHeight="1">
      <c r="A3252" s="61" t="s">
        <v>8</v>
      </c>
      <c r="B3252" s="65" t="s">
        <v>431</v>
      </c>
      <c r="C3252" s="65">
        <v>70</v>
      </c>
      <c r="D3252" s="65">
        <v>0.35499999999999998</v>
      </c>
    </row>
    <row r="3253" spans="1:4" ht="15.75" customHeight="1">
      <c r="A3253" s="61" t="s">
        <v>8</v>
      </c>
      <c r="B3253" s="65" t="s">
        <v>431</v>
      </c>
      <c r="C3253" s="65">
        <v>75</v>
      </c>
      <c r="D3253" s="65">
        <v>0.3</v>
      </c>
    </row>
    <row r="3254" spans="1:4" ht="15.75" customHeight="1">
      <c r="A3254" s="61" t="s">
        <v>8</v>
      </c>
      <c r="B3254" s="65" t="s">
        <v>431</v>
      </c>
      <c r="C3254" s="65">
        <v>80</v>
      </c>
      <c r="D3254" s="65">
        <v>2.8260000000000001</v>
      </c>
    </row>
    <row r="3255" spans="1:4" ht="15.75" customHeight="1">
      <c r="A3255" s="61" t="s">
        <v>8</v>
      </c>
      <c r="B3255" s="65" t="s">
        <v>431</v>
      </c>
      <c r="C3255" s="65">
        <v>85</v>
      </c>
      <c r="D3255" s="65">
        <v>0.185</v>
      </c>
    </row>
    <row r="3256" spans="1:4" ht="15.75" customHeight="1">
      <c r="A3256" s="61" t="s">
        <v>8</v>
      </c>
      <c r="B3256" s="65" t="s">
        <v>431</v>
      </c>
      <c r="C3256" s="65">
        <v>90</v>
      </c>
      <c r="D3256" s="65">
        <v>0.10100000000000001</v>
      </c>
    </row>
    <row r="3257" spans="1:4" ht="15.75" customHeight="1">
      <c r="A3257" s="61" t="s">
        <v>8</v>
      </c>
      <c r="B3257" s="65" t="s">
        <v>431</v>
      </c>
      <c r="C3257" s="65">
        <v>95</v>
      </c>
      <c r="D3257" s="65">
        <v>2.3250000000000002</v>
      </c>
    </row>
    <row r="3258" spans="1:4" ht="15.75" customHeight="1">
      <c r="A3258" s="61" t="s">
        <v>8</v>
      </c>
      <c r="B3258" s="65" t="s">
        <v>431</v>
      </c>
      <c r="C3258" s="65">
        <v>100</v>
      </c>
      <c r="D3258" s="65">
        <v>0.17199999999999999</v>
      </c>
    </row>
    <row r="3259" spans="1:4" ht="15.75" customHeight="1">
      <c r="A3259" s="61" t="s">
        <v>8</v>
      </c>
      <c r="B3259" s="65" t="s">
        <v>431</v>
      </c>
      <c r="C3259" s="65">
        <v>110</v>
      </c>
      <c r="D3259" s="65">
        <v>2.96</v>
      </c>
    </row>
    <row r="3260" spans="1:4" ht="15.75" customHeight="1">
      <c r="A3260" s="61" t="s">
        <v>8</v>
      </c>
      <c r="B3260" s="65" t="s">
        <v>431</v>
      </c>
      <c r="C3260" s="65">
        <v>120</v>
      </c>
      <c r="D3260" s="65">
        <v>0.11600000000000001</v>
      </c>
    </row>
    <row r="3261" spans="1:4" ht="15.75" customHeight="1">
      <c r="A3261" s="61" t="s">
        <v>8</v>
      </c>
      <c r="B3261" s="65" t="s">
        <v>431</v>
      </c>
      <c r="C3261" s="65">
        <v>130</v>
      </c>
      <c r="D3261" s="65">
        <v>0.38500000000000001</v>
      </c>
    </row>
    <row r="3262" spans="1:4" ht="15.75" customHeight="1">
      <c r="A3262" s="61" t="s">
        <v>8</v>
      </c>
      <c r="B3262" s="65" t="s">
        <v>431</v>
      </c>
      <c r="C3262" s="65">
        <v>140</v>
      </c>
      <c r="D3262" s="65">
        <v>0.15</v>
      </c>
    </row>
    <row r="3263" spans="1:4" ht="15.75" customHeight="1">
      <c r="A3263" s="61" t="s">
        <v>8</v>
      </c>
      <c r="B3263" s="65" t="s">
        <v>431</v>
      </c>
      <c r="C3263" s="65">
        <v>150</v>
      </c>
      <c r="D3263" s="65">
        <v>0.52</v>
      </c>
    </row>
    <row r="3264" spans="1:4" ht="15.75" customHeight="1">
      <c r="A3264" s="60" t="s">
        <v>13</v>
      </c>
      <c r="B3264" s="65" t="s">
        <v>431</v>
      </c>
      <c r="C3264" s="61">
        <v>20</v>
      </c>
      <c r="D3264" s="61">
        <v>0.75</v>
      </c>
    </row>
    <row r="3265" spans="1:4" ht="15.75" customHeight="1">
      <c r="A3265" s="60" t="s">
        <v>13</v>
      </c>
      <c r="B3265" s="65" t="s">
        <v>431</v>
      </c>
      <c r="C3265" s="61">
        <v>25</v>
      </c>
      <c r="D3265" s="61">
        <v>0.9</v>
      </c>
    </row>
    <row r="3266" spans="1:4" ht="15.75" customHeight="1">
      <c r="A3266" s="61" t="s">
        <v>11</v>
      </c>
      <c r="B3266" s="65" t="s">
        <v>431</v>
      </c>
      <c r="C3266" s="63" t="s">
        <v>432</v>
      </c>
      <c r="D3266" s="64">
        <v>0.32900000000000001</v>
      </c>
    </row>
    <row r="3267" spans="1:4" ht="15.75" customHeight="1">
      <c r="A3267" s="13" t="s">
        <v>18</v>
      </c>
      <c r="B3267" s="25" t="s">
        <v>433</v>
      </c>
      <c r="C3267" s="25">
        <v>2</v>
      </c>
      <c r="D3267" s="25">
        <v>107.6</v>
      </c>
    </row>
    <row r="3268" spans="1:4" ht="15.75" customHeight="1">
      <c r="A3268" s="13" t="s">
        <v>18</v>
      </c>
      <c r="B3268" s="25" t="s">
        <v>433</v>
      </c>
      <c r="C3268" s="25">
        <v>70</v>
      </c>
      <c r="D3268" s="25">
        <v>600.28</v>
      </c>
    </row>
    <row r="3269" spans="1:4" ht="15.75" customHeight="1">
      <c r="A3269" s="13" t="s">
        <v>18</v>
      </c>
      <c r="B3269" s="25" t="s">
        <v>433</v>
      </c>
      <c r="C3269" s="25">
        <v>95</v>
      </c>
      <c r="D3269" s="28">
        <v>1062.25</v>
      </c>
    </row>
    <row r="3270" spans="1:4" ht="15.75" customHeight="1">
      <c r="A3270" s="13" t="s">
        <v>18</v>
      </c>
      <c r="B3270" s="25" t="s">
        <v>433</v>
      </c>
      <c r="C3270" s="25">
        <v>100</v>
      </c>
      <c r="D3270" s="25">
        <v>131.06</v>
      </c>
    </row>
    <row r="3271" spans="1:4" ht="15.75" customHeight="1">
      <c r="A3271" s="13" t="s">
        <v>18</v>
      </c>
      <c r="B3271" s="25" t="s">
        <v>433</v>
      </c>
      <c r="C3271" s="25">
        <v>150</v>
      </c>
      <c r="D3271" s="28">
        <v>1256.74</v>
      </c>
    </row>
    <row r="3272" spans="1:4" ht="15.75" customHeight="1">
      <c r="A3272" s="13" t="s">
        <v>32</v>
      </c>
      <c r="B3272" s="25" t="s">
        <v>434</v>
      </c>
      <c r="C3272" s="25">
        <v>1.2</v>
      </c>
      <c r="D3272" s="25">
        <v>17.61</v>
      </c>
    </row>
    <row r="3273" spans="1:4" ht="15.75" customHeight="1">
      <c r="A3273" s="13" t="s">
        <v>18</v>
      </c>
      <c r="B3273" s="25" t="s">
        <v>434</v>
      </c>
      <c r="C3273" s="25">
        <v>2.2000000000000002</v>
      </c>
      <c r="D3273" s="25">
        <v>50.14</v>
      </c>
    </row>
    <row r="3274" spans="1:4" ht="15.75" customHeight="1">
      <c r="A3274" s="13" t="s">
        <v>18</v>
      </c>
      <c r="B3274" s="25" t="s">
        <v>434</v>
      </c>
      <c r="C3274" s="25">
        <v>2.2999999999999998</v>
      </c>
      <c r="D3274" s="25">
        <v>11.4</v>
      </c>
    </row>
    <row r="3275" spans="1:4" ht="15.75" customHeight="1">
      <c r="A3275" s="13" t="s">
        <v>18</v>
      </c>
      <c r="B3275" s="25" t="s">
        <v>434</v>
      </c>
      <c r="C3275" s="25">
        <v>3.5</v>
      </c>
      <c r="D3275" s="25">
        <v>24.3</v>
      </c>
    </row>
    <row r="3276" spans="1:4" ht="15.75" customHeight="1">
      <c r="A3276" s="13" t="s">
        <v>32</v>
      </c>
      <c r="B3276" s="25" t="s">
        <v>434</v>
      </c>
      <c r="C3276" s="25">
        <v>3.5</v>
      </c>
      <c r="D3276" s="25">
        <v>30.1</v>
      </c>
    </row>
    <row r="3277" spans="1:4" ht="15.75" customHeight="1">
      <c r="A3277" s="13" t="s">
        <v>18</v>
      </c>
      <c r="B3277" s="25" t="s">
        <v>434</v>
      </c>
      <c r="C3277" s="25">
        <v>3.99</v>
      </c>
      <c r="D3277" s="25">
        <v>81.3</v>
      </c>
    </row>
    <row r="3278" spans="1:4" ht="15.75" customHeight="1">
      <c r="A3278" s="13" t="s">
        <v>18</v>
      </c>
      <c r="B3278" s="25" t="s">
        <v>434</v>
      </c>
      <c r="C3278" s="25">
        <v>4</v>
      </c>
      <c r="D3278" s="25">
        <v>372</v>
      </c>
    </row>
    <row r="3279" spans="1:4" ht="15.75" customHeight="1">
      <c r="A3279" s="13" t="s">
        <v>18</v>
      </c>
      <c r="B3279" s="25" t="s">
        <v>434</v>
      </c>
      <c r="C3279" s="25">
        <v>4.2</v>
      </c>
      <c r="D3279" s="25">
        <v>42.7</v>
      </c>
    </row>
    <row r="3280" spans="1:4" ht="15.75" customHeight="1">
      <c r="A3280" s="13" t="s">
        <v>18</v>
      </c>
      <c r="B3280" s="25" t="s">
        <v>434</v>
      </c>
      <c r="C3280" s="25">
        <v>4.5</v>
      </c>
      <c r="D3280" s="25">
        <v>7.9</v>
      </c>
    </row>
    <row r="3281" spans="1:4" ht="15.75" customHeight="1">
      <c r="A3281" s="13" t="s">
        <v>18</v>
      </c>
      <c r="B3281" s="25" t="s">
        <v>434</v>
      </c>
      <c r="C3281" s="25">
        <v>5</v>
      </c>
      <c r="D3281" s="25">
        <v>137.4</v>
      </c>
    </row>
    <row r="3282" spans="1:4" ht="15.75" customHeight="1">
      <c r="A3282" s="13" t="s">
        <v>32</v>
      </c>
      <c r="B3282" s="25" t="s">
        <v>434</v>
      </c>
      <c r="C3282" s="25">
        <v>5</v>
      </c>
      <c r="D3282" s="25">
        <v>31.5</v>
      </c>
    </row>
    <row r="3283" spans="1:4" ht="15.75" customHeight="1">
      <c r="A3283" s="13" t="s">
        <v>18</v>
      </c>
      <c r="B3283" s="25" t="s">
        <v>434</v>
      </c>
      <c r="C3283" s="25">
        <v>8.5</v>
      </c>
      <c r="D3283" s="25">
        <v>135.69999999999999</v>
      </c>
    </row>
    <row r="3284" spans="1:4" ht="15.75" customHeight="1">
      <c r="A3284" s="13" t="s">
        <v>18</v>
      </c>
      <c r="B3284" s="25" t="s">
        <v>434</v>
      </c>
      <c r="C3284" s="25">
        <v>10</v>
      </c>
      <c r="D3284" s="25">
        <v>104</v>
      </c>
    </row>
    <row r="3285" spans="1:4" ht="15.75" customHeight="1">
      <c r="A3285" s="13" t="s">
        <v>18</v>
      </c>
      <c r="B3285" s="25" t="s">
        <v>434</v>
      </c>
      <c r="C3285" s="25">
        <v>320</v>
      </c>
      <c r="D3285" s="25">
        <v>410</v>
      </c>
    </row>
    <row r="3286" spans="1:4" ht="15.75" customHeight="1">
      <c r="A3286" s="13" t="s">
        <v>177</v>
      </c>
      <c r="B3286" s="25" t="s">
        <v>434</v>
      </c>
      <c r="C3286" s="25" t="s">
        <v>230</v>
      </c>
      <c r="D3286" s="25">
        <v>78</v>
      </c>
    </row>
    <row r="3287" spans="1:4" ht="15.75" customHeight="1">
      <c r="A3287" s="13" t="s">
        <v>177</v>
      </c>
      <c r="B3287" s="25" t="s">
        <v>434</v>
      </c>
      <c r="C3287" s="25" t="s">
        <v>251</v>
      </c>
      <c r="D3287" s="25">
        <v>98</v>
      </c>
    </row>
    <row r="3288" spans="1:4" ht="15.75" customHeight="1">
      <c r="A3288" s="13" t="s">
        <v>177</v>
      </c>
      <c r="B3288" s="25" t="s">
        <v>434</v>
      </c>
      <c r="C3288" s="25" t="s">
        <v>435</v>
      </c>
      <c r="D3288" s="25">
        <v>51.41</v>
      </c>
    </row>
    <row r="3289" spans="1:4" ht="15.75" customHeight="1">
      <c r="A3289" s="13" t="s">
        <v>177</v>
      </c>
      <c r="B3289" s="25" t="s">
        <v>434</v>
      </c>
      <c r="C3289" s="25" t="s">
        <v>436</v>
      </c>
      <c r="D3289" s="25">
        <v>506</v>
      </c>
    </row>
    <row r="3290" spans="1:4" ht="15.75" customHeight="1">
      <c r="A3290" s="13" t="s">
        <v>13</v>
      </c>
      <c r="B3290" s="25" t="s">
        <v>434</v>
      </c>
      <c r="C3290" s="25" t="s">
        <v>437</v>
      </c>
      <c r="D3290" s="25">
        <v>36.26</v>
      </c>
    </row>
    <row r="3291" spans="1:4" ht="15.75" customHeight="1">
      <c r="A3291" s="11" t="s">
        <v>32</v>
      </c>
      <c r="B3291" s="27" t="s">
        <v>438</v>
      </c>
      <c r="C3291" s="27">
        <v>4.5</v>
      </c>
      <c r="D3291" s="27">
        <v>105</v>
      </c>
    </row>
    <row r="3292" spans="1:4" ht="15.75" customHeight="1">
      <c r="A3292" s="11" t="s">
        <v>177</v>
      </c>
      <c r="B3292" s="27" t="s">
        <v>438</v>
      </c>
      <c r="C3292" s="27" t="s">
        <v>251</v>
      </c>
      <c r="D3292" s="27">
        <v>227</v>
      </c>
    </row>
    <row r="3293" spans="1:4" ht="15.75" customHeight="1">
      <c r="A3293" s="11" t="s">
        <v>13</v>
      </c>
      <c r="B3293" s="120" t="s">
        <v>331</v>
      </c>
      <c r="C3293" s="12">
        <v>0.5</v>
      </c>
      <c r="D3293" s="12">
        <v>1.2</v>
      </c>
    </row>
    <row r="3294" spans="1:4" ht="15.75" customHeight="1">
      <c r="A3294" s="11" t="s">
        <v>13</v>
      </c>
      <c r="B3294" s="120" t="s">
        <v>331</v>
      </c>
      <c r="C3294" s="12">
        <v>0.6</v>
      </c>
      <c r="D3294" s="12">
        <v>2.5</v>
      </c>
    </row>
    <row r="3295" spans="1:4" ht="15.75" customHeight="1">
      <c r="A3295" s="11" t="s">
        <v>13</v>
      </c>
      <c r="B3295" s="120" t="s">
        <v>331</v>
      </c>
      <c r="C3295" s="12">
        <v>0.7</v>
      </c>
      <c r="D3295" s="12">
        <v>3.6</v>
      </c>
    </row>
    <row r="3296" spans="1:4" ht="15.75" customHeight="1">
      <c r="A3296" s="11" t="s">
        <v>13</v>
      </c>
      <c r="B3296" s="120" t="s">
        <v>331</v>
      </c>
      <c r="C3296" s="12">
        <v>0.8</v>
      </c>
      <c r="D3296" s="12">
        <v>1.5</v>
      </c>
    </row>
    <row r="3297" spans="1:4" ht="15.75" customHeight="1">
      <c r="A3297" s="11" t="s">
        <v>13</v>
      </c>
      <c r="B3297" s="120" t="s">
        <v>331</v>
      </c>
      <c r="C3297" s="12">
        <v>0.9</v>
      </c>
      <c r="D3297" s="12">
        <v>2.98</v>
      </c>
    </row>
    <row r="3298" spans="1:4" ht="15.75" customHeight="1">
      <c r="A3298" s="11" t="s">
        <v>13</v>
      </c>
      <c r="B3298" s="120" t="s">
        <v>331</v>
      </c>
      <c r="C3298" s="12">
        <v>1</v>
      </c>
      <c r="D3298" s="12">
        <v>2.6</v>
      </c>
    </row>
    <row r="3299" spans="1:4" ht="15.75" customHeight="1">
      <c r="A3299" s="11" t="s">
        <v>13</v>
      </c>
      <c r="B3299" s="120" t="s">
        <v>331</v>
      </c>
      <c r="C3299" s="12">
        <v>1.1000000000000001</v>
      </c>
      <c r="D3299" s="12">
        <v>0.89</v>
      </c>
    </row>
    <row r="3300" spans="1:4" ht="15.75" customHeight="1">
      <c r="A3300" s="11" t="s">
        <v>13</v>
      </c>
      <c r="B3300" s="120" t="s">
        <v>331</v>
      </c>
      <c r="C3300" s="12">
        <v>1.2</v>
      </c>
      <c r="D3300" s="12">
        <v>3.2</v>
      </c>
    </row>
    <row r="3301" spans="1:4" ht="15.75" customHeight="1">
      <c r="A3301" s="11" t="s">
        <v>13</v>
      </c>
      <c r="B3301" s="120" t="s">
        <v>331</v>
      </c>
      <c r="C3301" s="12">
        <v>1.4</v>
      </c>
      <c r="D3301" s="12">
        <v>4.5999999999999996</v>
      </c>
    </row>
    <row r="3302" spans="1:4" ht="15.75" customHeight="1">
      <c r="A3302" s="11" t="s">
        <v>13</v>
      </c>
      <c r="B3302" s="120" t="s">
        <v>331</v>
      </c>
      <c r="C3302" s="12">
        <v>1.5</v>
      </c>
      <c r="D3302" s="12">
        <v>5.2</v>
      </c>
    </row>
    <row r="3303" spans="1:4" ht="15.75" customHeight="1">
      <c r="A3303" s="11" t="s">
        <v>13</v>
      </c>
      <c r="B3303" s="120" t="s">
        <v>331</v>
      </c>
      <c r="C3303" s="12">
        <v>1.6</v>
      </c>
      <c r="D3303" s="12">
        <v>1.2</v>
      </c>
    </row>
    <row r="3304" spans="1:4" ht="15.75" customHeight="1">
      <c r="A3304" s="11" t="s">
        <v>13</v>
      </c>
      <c r="B3304" s="120" t="s">
        <v>331</v>
      </c>
      <c r="C3304" s="12">
        <v>2</v>
      </c>
      <c r="D3304" s="12">
        <v>2.5</v>
      </c>
    </row>
    <row r="3305" spans="1:4" ht="15.75" customHeight="1">
      <c r="A3305" s="11" t="s">
        <v>13</v>
      </c>
      <c r="B3305" s="120" t="s">
        <v>331</v>
      </c>
      <c r="C3305" s="12">
        <v>3</v>
      </c>
      <c r="D3305" s="12">
        <v>3.6</v>
      </c>
    </row>
    <row r="3306" spans="1:4" ht="15.75" customHeight="1">
      <c r="A3306" s="11" t="s">
        <v>13</v>
      </c>
      <c r="B3306" s="120" t="s">
        <v>331</v>
      </c>
      <c r="C3306" s="12">
        <v>4</v>
      </c>
      <c r="D3306" s="12">
        <v>1.5</v>
      </c>
    </row>
    <row r="3307" spans="1:4" ht="15.75" customHeight="1">
      <c r="A3307" s="11" t="s">
        <v>13</v>
      </c>
      <c r="B3307" s="120" t="s">
        <v>331</v>
      </c>
      <c r="C3307" s="12">
        <v>5</v>
      </c>
      <c r="D3307" s="12">
        <v>2.98</v>
      </c>
    </row>
    <row r="3308" spans="1:4" ht="15.75" customHeight="1">
      <c r="A3308" s="11" t="s">
        <v>13</v>
      </c>
      <c r="B3308" s="120" t="s">
        <v>331</v>
      </c>
      <c r="C3308" s="12">
        <v>6</v>
      </c>
      <c r="D3308" s="12">
        <v>2.6</v>
      </c>
    </row>
    <row r="3309" spans="1:4" ht="15.75" customHeight="1">
      <c r="A3309" s="11" t="s">
        <v>13</v>
      </c>
      <c r="B3309" s="120" t="s">
        <v>331</v>
      </c>
      <c r="C3309" s="12">
        <v>8</v>
      </c>
      <c r="D3309" s="12">
        <v>0.89</v>
      </c>
    </row>
    <row r="3310" spans="1:4" ht="15.75" customHeight="1">
      <c r="A3310" s="11" t="s">
        <v>13</v>
      </c>
      <c r="B3310" s="120" t="s">
        <v>331</v>
      </c>
      <c r="C3310" s="12">
        <v>9</v>
      </c>
      <c r="D3310" s="12">
        <v>3.2</v>
      </c>
    </row>
    <row r="3311" spans="1:4" ht="15.75" customHeight="1">
      <c r="A3311" s="11" t="s">
        <v>13</v>
      </c>
      <c r="B3311" s="120" t="s">
        <v>331</v>
      </c>
      <c r="C3311" s="12">
        <v>10</v>
      </c>
      <c r="D3311" s="12">
        <v>4.5999999999999996</v>
      </c>
    </row>
    <row r="3312" spans="1:4" ht="15.75" customHeight="1">
      <c r="A3312" s="11" t="s">
        <v>13</v>
      </c>
      <c r="B3312" s="120" t="s">
        <v>331</v>
      </c>
      <c r="C3312" s="12">
        <v>11</v>
      </c>
      <c r="D3312" s="12">
        <v>5.2</v>
      </c>
    </row>
    <row r="3313" spans="1:4" ht="15.75" customHeight="1">
      <c r="A3313" s="11" t="s">
        <v>13</v>
      </c>
      <c r="B3313" s="120" t="s">
        <v>331</v>
      </c>
      <c r="C3313" s="12">
        <v>12</v>
      </c>
      <c r="D3313" s="12">
        <v>3.2</v>
      </c>
    </row>
    <row r="3314" spans="1:4" ht="15.75" customHeight="1">
      <c r="A3314" s="11" t="s">
        <v>13</v>
      </c>
      <c r="B3314" s="120" t="s">
        <v>331</v>
      </c>
      <c r="C3314" s="12">
        <v>13</v>
      </c>
      <c r="D3314" s="12">
        <v>4.5999999999999996</v>
      </c>
    </row>
    <row r="3315" spans="1:4" ht="15.75" customHeight="1">
      <c r="A3315" s="11" t="s">
        <v>13</v>
      </c>
      <c r="B3315" s="120" t="s">
        <v>331</v>
      </c>
      <c r="C3315" s="12">
        <v>14</v>
      </c>
      <c r="D3315" s="12">
        <v>5.2</v>
      </c>
    </row>
    <row r="3316" spans="1:4" ht="15.75" customHeight="1">
      <c r="A3316" s="11" t="s">
        <v>13</v>
      </c>
      <c r="B3316" s="120" t="s">
        <v>331</v>
      </c>
      <c r="C3316" s="12">
        <v>15</v>
      </c>
      <c r="D3316" s="12">
        <v>1.2</v>
      </c>
    </row>
    <row r="3317" spans="1:4" ht="15.75" customHeight="1">
      <c r="A3317" s="11" t="s">
        <v>13</v>
      </c>
      <c r="B3317" s="120" t="s">
        <v>331</v>
      </c>
      <c r="C3317" s="12">
        <v>16</v>
      </c>
      <c r="D3317" s="12">
        <v>2.5</v>
      </c>
    </row>
    <row r="3318" spans="1:4" ht="15.75" customHeight="1">
      <c r="A3318" s="11" t="s">
        <v>13</v>
      </c>
      <c r="B3318" s="120" t="s">
        <v>331</v>
      </c>
      <c r="C3318" s="12">
        <v>17</v>
      </c>
      <c r="D3318" s="12">
        <v>3.6</v>
      </c>
    </row>
    <row r="3319" spans="1:4" ht="15.75" customHeight="1">
      <c r="A3319" s="11" t="s">
        <v>13</v>
      </c>
      <c r="B3319" s="120" t="s">
        <v>331</v>
      </c>
      <c r="C3319" s="12">
        <v>18</v>
      </c>
      <c r="D3319" s="12">
        <v>1.5</v>
      </c>
    </row>
    <row r="3320" spans="1:4" ht="15.75" customHeight="1">
      <c r="A3320" s="11" t="s">
        <v>13</v>
      </c>
      <c r="B3320" s="120" t="s">
        <v>331</v>
      </c>
      <c r="C3320" s="12">
        <v>19</v>
      </c>
      <c r="D3320" s="12">
        <v>2.98</v>
      </c>
    </row>
    <row r="3321" spans="1:4" ht="15.75" customHeight="1">
      <c r="A3321" s="11" t="s">
        <v>13</v>
      </c>
      <c r="B3321" s="120" t="s">
        <v>331</v>
      </c>
      <c r="C3321" s="12">
        <v>20</v>
      </c>
      <c r="D3321" s="12">
        <v>2.6</v>
      </c>
    </row>
    <row r="3322" spans="1:4" ht="15.75" customHeight="1">
      <c r="A3322" s="11" t="s">
        <v>13</v>
      </c>
      <c r="B3322" s="120" t="s">
        <v>331</v>
      </c>
      <c r="C3322" s="12">
        <v>21</v>
      </c>
      <c r="D3322" s="12">
        <v>0.89</v>
      </c>
    </row>
    <row r="3323" spans="1:4" ht="15.75" customHeight="1">
      <c r="A3323" s="11" t="s">
        <v>13</v>
      </c>
      <c r="B3323" s="120" t="s">
        <v>331</v>
      </c>
      <c r="C3323" s="12">
        <v>30</v>
      </c>
      <c r="D3323" s="12">
        <v>3.2</v>
      </c>
    </row>
    <row r="3324" spans="1:4" ht="15.75" customHeight="1">
      <c r="A3324" s="11" t="s">
        <v>13</v>
      </c>
      <c r="B3324" s="120" t="s">
        <v>331</v>
      </c>
      <c r="C3324" s="12">
        <v>35</v>
      </c>
      <c r="D3324" s="12">
        <v>4.5</v>
      </c>
    </row>
    <row r="3325" spans="1:4" ht="15.75" customHeight="1">
      <c r="A3325" s="11" t="s">
        <v>13</v>
      </c>
      <c r="B3325" s="120" t="s">
        <v>331</v>
      </c>
      <c r="C3325" s="12">
        <v>40</v>
      </c>
      <c r="D3325" s="12">
        <v>6.2</v>
      </c>
    </row>
    <row r="3326" spans="1:4" ht="15.75" customHeight="1">
      <c r="A3326" s="11" t="s">
        <v>13</v>
      </c>
      <c r="B3326" s="120" t="s">
        <v>331</v>
      </c>
      <c r="C3326" s="12">
        <v>45</v>
      </c>
      <c r="D3326" s="12">
        <v>3.2</v>
      </c>
    </row>
    <row r="3327" spans="1:4" ht="15.75" customHeight="1">
      <c r="A3327" s="11" t="s">
        <v>13</v>
      </c>
      <c r="B3327" s="120" t="s">
        <v>331</v>
      </c>
      <c r="C3327" s="12">
        <v>50</v>
      </c>
      <c r="D3327" s="12">
        <v>4.2</v>
      </c>
    </row>
    <row r="3328" spans="1:4" ht="15.75" customHeight="1">
      <c r="A3328" s="11" t="s">
        <v>13</v>
      </c>
      <c r="B3328" s="120" t="s">
        <v>331</v>
      </c>
      <c r="C3328" s="12">
        <v>55</v>
      </c>
      <c r="D3328" s="12">
        <v>3.69</v>
      </c>
    </row>
    <row r="3329" spans="1:4" ht="15.75" customHeight="1">
      <c r="A3329" s="11" t="s">
        <v>13</v>
      </c>
      <c r="B3329" s="120" t="s">
        <v>331</v>
      </c>
      <c r="C3329" s="12">
        <v>60</v>
      </c>
      <c r="D3329" s="12">
        <v>3.25</v>
      </c>
    </row>
    <row r="3330" spans="1:4" ht="15.75" customHeight="1">
      <c r="A3330" s="11" t="s">
        <v>13</v>
      </c>
      <c r="B3330" s="120" t="s">
        <v>331</v>
      </c>
      <c r="C3330" s="12">
        <v>65</v>
      </c>
      <c r="D3330" s="12">
        <v>1.28</v>
      </c>
    </row>
    <row r="3331" spans="1:4" ht="15.75" customHeight="1">
      <c r="A3331" s="11" t="s">
        <v>13</v>
      </c>
      <c r="B3331" s="120" t="s">
        <v>331</v>
      </c>
      <c r="C3331" s="12">
        <v>70</v>
      </c>
      <c r="D3331" s="12">
        <v>3.6</v>
      </c>
    </row>
    <row r="3332" spans="1:4" ht="15.75" customHeight="1">
      <c r="A3332" s="11" t="s">
        <v>13</v>
      </c>
      <c r="B3332" s="120" t="s">
        <v>331</v>
      </c>
      <c r="C3332" s="12">
        <v>75</v>
      </c>
      <c r="D3332" s="12">
        <v>5.2</v>
      </c>
    </row>
    <row r="3333" spans="1:4" ht="15.75" customHeight="1">
      <c r="A3333" s="11" t="s">
        <v>13</v>
      </c>
      <c r="B3333" s="120" t="s">
        <v>331</v>
      </c>
      <c r="C3333" s="12">
        <v>80</v>
      </c>
      <c r="D3333" s="12">
        <v>3.6</v>
      </c>
    </row>
    <row r="3334" spans="1:4" ht="15.75" customHeight="1">
      <c r="A3334" s="11" t="s">
        <v>13</v>
      </c>
      <c r="B3334" s="120" t="s">
        <v>331</v>
      </c>
      <c r="C3334" s="12">
        <v>90</v>
      </c>
      <c r="D3334" s="12">
        <v>4.5</v>
      </c>
    </row>
    <row r="3335" spans="1:4" ht="15.75" customHeight="1">
      <c r="A3335" s="11" t="s">
        <v>13</v>
      </c>
      <c r="B3335" s="120" t="s">
        <v>331</v>
      </c>
      <c r="C3335" s="12">
        <v>110</v>
      </c>
      <c r="D3335" s="12">
        <v>3.2</v>
      </c>
    </row>
    <row r="3336" spans="1:4" ht="15.75" customHeight="1">
      <c r="A3336" s="11" t="s">
        <v>13</v>
      </c>
      <c r="B3336" s="120" t="s">
        <v>331</v>
      </c>
      <c r="C3336" s="12">
        <v>130</v>
      </c>
      <c r="D3336" s="12">
        <v>6.5</v>
      </c>
    </row>
    <row r="3337" spans="1:4" ht="15.75" customHeight="1">
      <c r="A3337" s="9" t="s">
        <v>18</v>
      </c>
      <c r="B3337" s="10" t="s">
        <v>439</v>
      </c>
      <c r="C3337" s="10">
        <v>18</v>
      </c>
      <c r="D3337" s="10">
        <v>0.3</v>
      </c>
    </row>
    <row r="3338" spans="1:4" ht="15.75" customHeight="1">
      <c r="A3338" s="9" t="s">
        <v>18</v>
      </c>
      <c r="B3338" s="10" t="s">
        <v>439</v>
      </c>
      <c r="C3338" s="10">
        <v>36</v>
      </c>
      <c r="D3338" s="10">
        <v>7.5999999999999998E-2</v>
      </c>
    </row>
    <row r="3339" spans="1:4" ht="15.75" customHeight="1">
      <c r="A3339" s="9" t="s">
        <v>18</v>
      </c>
      <c r="B3339" s="10" t="s">
        <v>439</v>
      </c>
      <c r="C3339" s="10">
        <v>55</v>
      </c>
      <c r="D3339" s="10">
        <v>5.5E-2</v>
      </c>
    </row>
    <row r="3340" spans="1:4" ht="15.75" customHeight="1">
      <c r="A3340" s="9" t="s">
        <v>18</v>
      </c>
      <c r="B3340" s="10" t="s">
        <v>439</v>
      </c>
      <c r="C3340" s="10">
        <v>60</v>
      </c>
      <c r="D3340" s="10">
        <v>0.34</v>
      </c>
    </row>
    <row r="3341" spans="1:4" ht="15.75" customHeight="1">
      <c r="A3341" s="9" t="s">
        <v>18</v>
      </c>
      <c r="B3341" s="10" t="s">
        <v>439</v>
      </c>
      <c r="C3341" s="10">
        <v>100</v>
      </c>
      <c r="D3341" s="10">
        <v>0.38100000000000001</v>
      </c>
    </row>
    <row r="3342" spans="1:4" ht="15.75" customHeight="1">
      <c r="A3342" s="9" t="s">
        <v>18</v>
      </c>
      <c r="B3342" s="10" t="s">
        <v>439</v>
      </c>
      <c r="C3342" s="10">
        <v>110</v>
      </c>
      <c r="D3342" s="10">
        <v>6.3E-2</v>
      </c>
    </row>
    <row r="3343" spans="1:4" ht="15.75" customHeight="1">
      <c r="A3343" s="9" t="s">
        <v>13</v>
      </c>
      <c r="B3343" s="10" t="s">
        <v>439</v>
      </c>
      <c r="C3343" s="10">
        <v>0.8</v>
      </c>
      <c r="D3343" s="10">
        <v>0.25</v>
      </c>
    </row>
    <row r="3344" spans="1:4" ht="15.75" customHeight="1">
      <c r="A3344" s="9" t="s">
        <v>13</v>
      </c>
      <c r="B3344" s="10" t="s">
        <v>439</v>
      </c>
      <c r="C3344" s="10">
        <v>2</v>
      </c>
      <c r="D3344" s="10">
        <v>1.7000000000000001E-2</v>
      </c>
    </row>
    <row r="3345" spans="1:4" ht="15.75" customHeight="1">
      <c r="A3345" s="11" t="s">
        <v>13</v>
      </c>
      <c r="B3345" s="12" t="s">
        <v>440</v>
      </c>
      <c r="C3345" s="12">
        <v>2.4</v>
      </c>
      <c r="D3345" s="34">
        <v>2.5</v>
      </c>
    </row>
    <row r="3346" spans="1:4" ht="15.75" customHeight="1">
      <c r="A3346" s="11" t="s">
        <v>13</v>
      </c>
      <c r="B3346" s="12" t="s">
        <v>440</v>
      </c>
      <c r="C3346" s="12">
        <v>3.9</v>
      </c>
      <c r="D3346" s="34">
        <v>3.2</v>
      </c>
    </row>
    <row r="3347" spans="1:4" ht="15.75" customHeight="1">
      <c r="A3347" s="11" t="s">
        <v>13</v>
      </c>
      <c r="B3347" s="12" t="s">
        <v>440</v>
      </c>
      <c r="C3347" s="12">
        <v>4</v>
      </c>
      <c r="D3347" s="34">
        <v>4.2</v>
      </c>
    </row>
    <row r="3348" spans="1:4" ht="15.75" customHeight="1">
      <c r="A3348" s="11" t="s">
        <v>13</v>
      </c>
      <c r="B3348" s="12" t="s">
        <v>440</v>
      </c>
      <c r="C3348" s="12">
        <v>6</v>
      </c>
      <c r="D3348" s="34">
        <v>6.3</v>
      </c>
    </row>
    <row r="3349" spans="1:4" ht="15.75" customHeight="1">
      <c r="A3349" s="11" t="s">
        <v>13</v>
      </c>
      <c r="B3349" s="12" t="s">
        <v>440</v>
      </c>
      <c r="C3349" s="12">
        <v>8</v>
      </c>
      <c r="D3349" s="34">
        <v>2.5</v>
      </c>
    </row>
    <row r="3350" spans="1:4" ht="15.75" customHeight="1">
      <c r="A3350" s="11" t="s">
        <v>13</v>
      </c>
      <c r="B3350" s="12" t="s">
        <v>440</v>
      </c>
      <c r="C3350" s="12">
        <v>10</v>
      </c>
      <c r="D3350" s="34">
        <v>1.98</v>
      </c>
    </row>
    <row r="3351" spans="1:4" ht="15.75" customHeight="1">
      <c r="A3351" s="11" t="s">
        <v>13</v>
      </c>
      <c r="B3351" s="12" t="s">
        <v>440</v>
      </c>
      <c r="C3351" s="12">
        <v>12</v>
      </c>
      <c r="D3351" s="34">
        <v>3.6</v>
      </c>
    </row>
    <row r="3352" spans="1:4" ht="15.75" customHeight="1">
      <c r="A3352" s="11" t="s">
        <v>13</v>
      </c>
      <c r="B3352" s="12" t="s">
        <v>440</v>
      </c>
      <c r="C3352" s="12">
        <v>13</v>
      </c>
      <c r="D3352" s="34">
        <v>4.2</v>
      </c>
    </row>
    <row r="3353" spans="1:4" ht="15.75" customHeight="1">
      <c r="A3353" s="11" t="s">
        <v>13</v>
      </c>
      <c r="B3353" s="12" t="s">
        <v>440</v>
      </c>
      <c r="C3353" s="12">
        <v>14</v>
      </c>
      <c r="D3353" s="34">
        <v>2.6</v>
      </c>
    </row>
    <row r="3354" spans="1:4" ht="15.75" customHeight="1">
      <c r="A3354" s="11" t="s">
        <v>13</v>
      </c>
      <c r="B3354" s="12" t="s">
        <v>440</v>
      </c>
      <c r="C3354" s="12">
        <v>15</v>
      </c>
      <c r="D3354" s="34">
        <v>2.58</v>
      </c>
    </row>
    <row r="3355" spans="1:4" ht="15.75" customHeight="1">
      <c r="A3355" s="11" t="s">
        <v>13</v>
      </c>
      <c r="B3355" s="12" t="s">
        <v>440</v>
      </c>
      <c r="C3355" s="12">
        <v>20</v>
      </c>
      <c r="D3355" s="34">
        <v>3.2</v>
      </c>
    </row>
    <row r="3356" spans="1:4" ht="15.75" customHeight="1">
      <c r="A3356" s="11" t="s">
        <v>13</v>
      </c>
      <c r="B3356" s="12" t="s">
        <v>440</v>
      </c>
      <c r="C3356" s="12">
        <v>25</v>
      </c>
      <c r="D3356" s="34">
        <v>4.2</v>
      </c>
    </row>
    <row r="3357" spans="1:4" ht="15.75" customHeight="1">
      <c r="A3357" s="11" t="s">
        <v>13</v>
      </c>
      <c r="B3357" s="12" t="s">
        <v>440</v>
      </c>
      <c r="C3357" s="12">
        <v>27</v>
      </c>
      <c r="D3357" s="34">
        <v>6.3</v>
      </c>
    </row>
    <row r="3358" spans="1:4" ht="15.75" customHeight="1">
      <c r="A3358" s="11" t="s">
        <v>13</v>
      </c>
      <c r="B3358" s="12" t="s">
        <v>440</v>
      </c>
      <c r="C3358" s="12">
        <v>28</v>
      </c>
      <c r="D3358" s="34">
        <v>2.5</v>
      </c>
    </row>
    <row r="3359" spans="1:4" ht="15.75" customHeight="1">
      <c r="A3359" s="11" t="s">
        <v>13</v>
      </c>
      <c r="B3359" s="12" t="s">
        <v>440</v>
      </c>
      <c r="C3359" s="12">
        <v>30</v>
      </c>
      <c r="D3359" s="34">
        <v>3.2</v>
      </c>
    </row>
    <row r="3360" spans="1:4" ht="15.75" customHeight="1">
      <c r="A3360" s="11" t="s">
        <v>13</v>
      </c>
      <c r="B3360" s="12" t="s">
        <v>440</v>
      </c>
      <c r="C3360" s="12">
        <v>35</v>
      </c>
      <c r="D3360" s="34">
        <v>4.2</v>
      </c>
    </row>
    <row r="3361" spans="1:4" ht="15.75" customHeight="1">
      <c r="A3361" s="11" t="s">
        <v>13</v>
      </c>
      <c r="B3361" s="12" t="s">
        <v>440</v>
      </c>
      <c r="C3361" s="12">
        <v>40</v>
      </c>
      <c r="D3361" s="34">
        <v>6.3</v>
      </c>
    </row>
    <row r="3362" spans="1:4" ht="15.75" customHeight="1">
      <c r="A3362" s="11" t="s">
        <v>13</v>
      </c>
      <c r="B3362" s="12" t="s">
        <v>440</v>
      </c>
      <c r="C3362" s="12">
        <v>45</v>
      </c>
      <c r="D3362" s="34">
        <v>2.5</v>
      </c>
    </row>
    <row r="3363" spans="1:4" ht="15.75" customHeight="1">
      <c r="A3363" s="11" t="s">
        <v>13</v>
      </c>
      <c r="B3363" s="12" t="s">
        <v>440</v>
      </c>
      <c r="C3363" s="12">
        <v>50</v>
      </c>
      <c r="D3363" s="34">
        <v>2.5</v>
      </c>
    </row>
    <row r="3364" spans="1:4" ht="15.75" customHeight="1">
      <c r="A3364" s="12" t="s">
        <v>8</v>
      </c>
      <c r="B3364" s="12" t="s">
        <v>440</v>
      </c>
      <c r="C3364" s="12">
        <v>230</v>
      </c>
      <c r="D3364" s="12">
        <v>4.2</v>
      </c>
    </row>
    <row r="3365" spans="1:4" ht="15.75" customHeight="1">
      <c r="A3365" s="12" t="s">
        <v>8</v>
      </c>
      <c r="B3365" s="12" t="s">
        <v>440</v>
      </c>
      <c r="C3365" s="12">
        <v>260</v>
      </c>
      <c r="D3365" s="12">
        <v>0.56000000000000005</v>
      </c>
    </row>
    <row r="3366" spans="1:4" ht="15.75" customHeight="1">
      <c r="A3366" s="5" t="s">
        <v>18</v>
      </c>
      <c r="B3366" s="5" t="s">
        <v>441</v>
      </c>
      <c r="C3366" s="6">
        <v>100</v>
      </c>
      <c r="D3366" s="7">
        <v>1.44</v>
      </c>
    </row>
    <row r="3367" spans="1:4" ht="15.75" customHeight="1">
      <c r="A3367" s="5" t="s">
        <v>294</v>
      </c>
      <c r="B3367" s="5" t="s">
        <v>441</v>
      </c>
      <c r="C3367" s="6" t="s">
        <v>617</v>
      </c>
      <c r="D3367" s="7">
        <v>0.34</v>
      </c>
    </row>
    <row r="3368" spans="1:4" ht="15.75" customHeight="1">
      <c r="A3368" s="5" t="s">
        <v>294</v>
      </c>
      <c r="B3368" s="5" t="s">
        <v>441</v>
      </c>
      <c r="C3368" s="6" t="s">
        <v>273</v>
      </c>
      <c r="D3368" s="7">
        <v>3.11</v>
      </c>
    </row>
    <row r="3369" spans="1:4" ht="15.75" customHeight="1">
      <c r="A3369" s="13" t="s">
        <v>18</v>
      </c>
      <c r="B3369" s="25" t="s">
        <v>444</v>
      </c>
      <c r="C3369" s="25">
        <v>26</v>
      </c>
      <c r="D3369" s="25">
        <v>0.08</v>
      </c>
    </row>
    <row r="3370" spans="1:4" ht="15.75" customHeight="1">
      <c r="A3370" s="13" t="s">
        <v>18</v>
      </c>
      <c r="B3370" s="25" t="s">
        <v>444</v>
      </c>
      <c r="C3370" s="25">
        <v>28</v>
      </c>
      <c r="D3370" s="25">
        <v>7.1999999999999995E-2</v>
      </c>
    </row>
    <row r="3371" spans="1:4" ht="15.75" customHeight="1">
      <c r="A3371" s="3" t="s">
        <v>13</v>
      </c>
      <c r="B3371" s="3" t="s">
        <v>445</v>
      </c>
      <c r="C3371" s="3">
        <v>50</v>
      </c>
      <c r="D3371" s="8">
        <v>0.5</v>
      </c>
    </row>
    <row r="3372" spans="1:4" ht="15.75" customHeight="1">
      <c r="A3372" s="9" t="s">
        <v>32</v>
      </c>
      <c r="B3372" s="26" t="s">
        <v>446</v>
      </c>
      <c r="C3372" s="26">
        <v>1.5</v>
      </c>
      <c r="D3372" s="26">
        <v>10.6</v>
      </c>
    </row>
    <row r="3373" spans="1:4" ht="15.75" customHeight="1">
      <c r="A3373" s="17" t="s">
        <v>13</v>
      </c>
      <c r="B3373" s="42" t="s">
        <v>447</v>
      </c>
      <c r="C3373" s="42">
        <v>1</v>
      </c>
      <c r="D3373" s="42">
        <v>0.122</v>
      </c>
    </row>
    <row r="3374" spans="1:4" ht="15.75" customHeight="1">
      <c r="A3374" s="17" t="s">
        <v>13</v>
      </c>
      <c r="B3374" s="42" t="s">
        <v>447</v>
      </c>
      <c r="C3374" s="42">
        <v>1.2</v>
      </c>
      <c r="D3374" s="42">
        <v>5.6000000000000001E-2</v>
      </c>
    </row>
    <row r="3375" spans="1:4" ht="15.75" customHeight="1">
      <c r="A3375" s="17" t="s">
        <v>13</v>
      </c>
      <c r="B3375" s="42" t="s">
        <v>447</v>
      </c>
      <c r="C3375" s="42">
        <v>2</v>
      </c>
      <c r="D3375" s="42">
        <v>0.2</v>
      </c>
    </row>
    <row r="3376" spans="1:4" ht="15.75" customHeight="1">
      <c r="A3376" s="5" t="s">
        <v>8</v>
      </c>
      <c r="B3376" s="35" t="s">
        <v>448</v>
      </c>
      <c r="C3376" s="35">
        <v>4</v>
      </c>
      <c r="D3376" s="35">
        <v>0.35799999999999998</v>
      </c>
    </row>
    <row r="3377" spans="1:4" ht="15.75" customHeight="1">
      <c r="A3377" s="5" t="s">
        <v>8</v>
      </c>
      <c r="B3377" s="35" t="s">
        <v>448</v>
      </c>
      <c r="C3377" s="35">
        <v>5</v>
      </c>
      <c r="D3377" s="35">
        <v>0.12</v>
      </c>
    </row>
    <row r="3378" spans="1:4" ht="15.75" customHeight="1">
      <c r="A3378" s="5" t="s">
        <v>8</v>
      </c>
      <c r="B3378" s="35" t="s">
        <v>448</v>
      </c>
      <c r="C3378" s="35">
        <v>6</v>
      </c>
      <c r="D3378" s="35">
        <v>0.66200000000000003</v>
      </c>
    </row>
    <row r="3379" spans="1:4" ht="15.75" customHeight="1">
      <c r="A3379" s="5" t="s">
        <v>8</v>
      </c>
      <c r="B3379" s="35" t="s">
        <v>448</v>
      </c>
      <c r="C3379" s="35">
        <v>10</v>
      </c>
      <c r="D3379" s="35">
        <v>0.98</v>
      </c>
    </row>
    <row r="3380" spans="1:4" ht="15.75" customHeight="1">
      <c r="A3380" s="5" t="s">
        <v>8</v>
      </c>
      <c r="B3380" s="35" t="s">
        <v>448</v>
      </c>
      <c r="C3380" s="35">
        <v>12</v>
      </c>
      <c r="D3380" s="35">
        <v>0.114</v>
      </c>
    </row>
    <row r="3381" spans="1:4" ht="15.75" customHeight="1">
      <c r="A3381" s="5" t="s">
        <v>8</v>
      </c>
      <c r="B3381" s="35" t="s">
        <v>448</v>
      </c>
      <c r="C3381" s="66">
        <v>14</v>
      </c>
      <c r="D3381" s="66">
        <v>0.104</v>
      </c>
    </row>
    <row r="3382" spans="1:4" ht="15.75" customHeight="1">
      <c r="A3382" s="5" t="s">
        <v>8</v>
      </c>
      <c r="B3382" s="35" t="s">
        <v>448</v>
      </c>
      <c r="C3382" s="35">
        <v>16</v>
      </c>
      <c r="D3382" s="35">
        <v>0.69899999999999995</v>
      </c>
    </row>
    <row r="3383" spans="1:4" ht="15.75" customHeight="1">
      <c r="A3383" s="5" t="s">
        <v>8</v>
      </c>
      <c r="B3383" s="35" t="s">
        <v>448</v>
      </c>
      <c r="C3383" s="35">
        <v>25</v>
      </c>
      <c r="D3383" s="35">
        <v>0.23100000000000001</v>
      </c>
    </row>
    <row r="3384" spans="1:4" ht="15.75" customHeight="1">
      <c r="A3384" s="5" t="s">
        <v>8</v>
      </c>
      <c r="B3384" s="35" t="s">
        <v>448</v>
      </c>
      <c r="C3384" s="35">
        <v>30</v>
      </c>
      <c r="D3384" s="35">
        <v>0.7</v>
      </c>
    </row>
    <row r="3385" spans="1:4" ht="15.75" customHeight="1">
      <c r="A3385" s="5" t="s">
        <v>8</v>
      </c>
      <c r="B3385" s="35" t="s">
        <v>448</v>
      </c>
      <c r="C3385" s="35">
        <v>35</v>
      </c>
      <c r="D3385" s="35">
        <v>0.24</v>
      </c>
    </row>
    <row r="3386" spans="1:4" ht="15.75" customHeight="1">
      <c r="A3386" s="5" t="s">
        <v>8</v>
      </c>
      <c r="B3386" s="35" t="s">
        <v>448</v>
      </c>
      <c r="C3386" s="35">
        <v>45</v>
      </c>
      <c r="D3386" s="35">
        <v>0.13800000000000001</v>
      </c>
    </row>
    <row r="3387" spans="1:4" ht="15.75" customHeight="1">
      <c r="A3387" s="5" t="s">
        <v>8</v>
      </c>
      <c r="B3387" s="35" t="s">
        <v>448</v>
      </c>
      <c r="C3387" s="35">
        <v>50</v>
      </c>
      <c r="D3387" s="35">
        <v>0.153</v>
      </c>
    </row>
    <row r="3388" spans="1:4" ht="15.75" customHeight="1">
      <c r="A3388" s="5" t="s">
        <v>8</v>
      </c>
      <c r="B3388" s="35" t="s">
        <v>448</v>
      </c>
      <c r="C3388" s="35">
        <v>55</v>
      </c>
      <c r="D3388" s="35">
        <v>0.52400000000000002</v>
      </c>
    </row>
    <row r="3389" spans="1:4" ht="15.75" customHeight="1">
      <c r="A3389" s="5" t="s">
        <v>8</v>
      </c>
      <c r="B3389" s="35" t="s">
        <v>448</v>
      </c>
      <c r="C3389" s="35">
        <v>65</v>
      </c>
      <c r="D3389" s="35">
        <v>0.5</v>
      </c>
    </row>
    <row r="3390" spans="1:4" ht="15.75" customHeight="1">
      <c r="A3390" s="5" t="s">
        <v>8</v>
      </c>
      <c r="B3390" s="35" t="s">
        <v>448</v>
      </c>
      <c r="C3390" s="35">
        <v>70</v>
      </c>
      <c r="D3390" s="35">
        <v>1</v>
      </c>
    </row>
    <row r="3391" spans="1:4" ht="15.75" customHeight="1">
      <c r="A3391" s="5" t="s">
        <v>8</v>
      </c>
      <c r="B3391" s="35" t="s">
        <v>448</v>
      </c>
      <c r="C3391" s="35">
        <v>80</v>
      </c>
      <c r="D3391" s="35">
        <v>0.60399999999999998</v>
      </c>
    </row>
    <row r="3392" spans="1:4" ht="15.75" customHeight="1">
      <c r="A3392" s="5" t="s">
        <v>8</v>
      </c>
      <c r="B3392" s="35" t="s">
        <v>448</v>
      </c>
      <c r="C3392" s="35">
        <v>85</v>
      </c>
      <c r="D3392" s="35">
        <v>0.31</v>
      </c>
    </row>
    <row r="3393" spans="1:4" ht="15.75" customHeight="1">
      <c r="A3393" s="5" t="s">
        <v>8</v>
      </c>
      <c r="B3393" s="35" t="s">
        <v>448</v>
      </c>
      <c r="C3393" s="35">
        <v>90</v>
      </c>
      <c r="D3393" s="35">
        <v>0.8</v>
      </c>
    </row>
    <row r="3394" spans="1:4" ht="15.75" customHeight="1">
      <c r="A3394" s="5" t="s">
        <v>8</v>
      </c>
      <c r="B3394" s="35" t="s">
        <v>448</v>
      </c>
      <c r="C3394" s="35">
        <v>95</v>
      </c>
      <c r="D3394" s="35">
        <v>0.127</v>
      </c>
    </row>
    <row r="3395" spans="1:4" ht="15.75" customHeight="1">
      <c r="A3395" s="5" t="s">
        <v>8</v>
      </c>
      <c r="B3395" s="35" t="s">
        <v>448</v>
      </c>
      <c r="C3395" s="35">
        <v>100</v>
      </c>
      <c r="D3395" s="35">
        <v>9.8000000000000004E-2</v>
      </c>
    </row>
    <row r="3396" spans="1:4" ht="15.75" customHeight="1">
      <c r="A3396" s="5" t="s">
        <v>8</v>
      </c>
      <c r="B3396" s="35" t="s">
        <v>448</v>
      </c>
      <c r="C3396" s="35">
        <v>110</v>
      </c>
      <c r="D3396" s="35">
        <v>0.23499999999999999</v>
      </c>
    </row>
    <row r="3397" spans="1:4" ht="15.75" customHeight="1">
      <c r="A3397" s="5" t="s">
        <v>8</v>
      </c>
      <c r="B3397" s="35" t="s">
        <v>448</v>
      </c>
      <c r="C3397" s="35">
        <v>115</v>
      </c>
      <c r="D3397" s="35">
        <v>1</v>
      </c>
    </row>
    <row r="3398" spans="1:4" ht="15.75" customHeight="1">
      <c r="A3398" s="5" t="s">
        <v>8</v>
      </c>
      <c r="B3398" s="35" t="s">
        <v>448</v>
      </c>
      <c r="C3398" s="35">
        <v>120</v>
      </c>
      <c r="D3398" s="35">
        <v>0.126</v>
      </c>
    </row>
    <row r="3399" spans="1:4" ht="15.75" customHeight="1">
      <c r="A3399" s="5" t="s">
        <v>8</v>
      </c>
      <c r="B3399" s="35" t="s">
        <v>448</v>
      </c>
      <c r="C3399" s="35">
        <v>130</v>
      </c>
      <c r="D3399" s="35">
        <v>0.122</v>
      </c>
    </row>
    <row r="3400" spans="1:4" ht="15.75" customHeight="1">
      <c r="A3400" s="5" t="s">
        <v>8</v>
      </c>
      <c r="B3400" s="35" t="s">
        <v>448</v>
      </c>
      <c r="C3400" s="35">
        <v>140</v>
      </c>
      <c r="D3400" s="35">
        <v>1.9159999999999999</v>
      </c>
    </row>
    <row r="3401" spans="1:4" ht="15.75" customHeight="1">
      <c r="A3401" s="5" t="s">
        <v>8</v>
      </c>
      <c r="B3401" s="35" t="s">
        <v>448</v>
      </c>
      <c r="C3401" s="35">
        <v>150</v>
      </c>
      <c r="D3401" s="35">
        <v>1.325</v>
      </c>
    </row>
    <row r="3402" spans="1:4" ht="15.75" customHeight="1">
      <c r="A3402" s="5" t="s">
        <v>8</v>
      </c>
      <c r="B3402" s="35" t="s">
        <v>448</v>
      </c>
      <c r="C3402" s="35">
        <v>160</v>
      </c>
      <c r="D3402" s="35">
        <v>1.5629999999999999</v>
      </c>
    </row>
    <row r="3403" spans="1:4" ht="15.75" customHeight="1">
      <c r="A3403" s="5" t="s">
        <v>8</v>
      </c>
      <c r="B3403" s="35" t="s">
        <v>448</v>
      </c>
      <c r="C3403" s="35">
        <v>170</v>
      </c>
      <c r="D3403" s="35">
        <v>0.38800000000000001</v>
      </c>
    </row>
    <row r="3404" spans="1:4" ht="15.75" customHeight="1">
      <c r="A3404" s="5" t="s">
        <v>8</v>
      </c>
      <c r="B3404" s="35" t="s">
        <v>448</v>
      </c>
      <c r="C3404" s="35">
        <v>180</v>
      </c>
      <c r="D3404" s="35">
        <v>0.1</v>
      </c>
    </row>
    <row r="3405" spans="1:4" ht="15.75" customHeight="1">
      <c r="A3405" s="5" t="s">
        <v>8</v>
      </c>
      <c r="B3405" s="35" t="s">
        <v>448</v>
      </c>
      <c r="C3405" s="35">
        <v>190</v>
      </c>
      <c r="D3405" s="35">
        <v>1.23</v>
      </c>
    </row>
    <row r="3406" spans="1:4" ht="15.75" customHeight="1">
      <c r="A3406" s="5" t="s">
        <v>8</v>
      </c>
      <c r="B3406" s="35" t="s">
        <v>448</v>
      </c>
      <c r="C3406" s="35">
        <v>195</v>
      </c>
      <c r="D3406" s="35">
        <v>0.245</v>
      </c>
    </row>
    <row r="3407" spans="1:4" ht="15.75" customHeight="1">
      <c r="A3407" s="5" t="s">
        <v>8</v>
      </c>
      <c r="B3407" s="35" t="s">
        <v>448</v>
      </c>
      <c r="C3407" s="35">
        <v>200</v>
      </c>
      <c r="D3407" s="35">
        <v>0.32200000000000001</v>
      </c>
    </row>
    <row r="3408" spans="1:4" ht="15.75" customHeight="1">
      <c r="A3408" s="5" t="s">
        <v>8</v>
      </c>
      <c r="B3408" s="35" t="s">
        <v>448</v>
      </c>
      <c r="C3408" s="35">
        <v>210</v>
      </c>
      <c r="D3408" s="35">
        <v>0.71</v>
      </c>
    </row>
    <row r="3409" spans="1:4" ht="15.75" customHeight="1">
      <c r="A3409" s="5" t="s">
        <v>8</v>
      </c>
      <c r="B3409" s="35" t="s">
        <v>448</v>
      </c>
      <c r="C3409" s="35">
        <v>220</v>
      </c>
      <c r="D3409" s="35">
        <v>0.56000000000000005</v>
      </c>
    </row>
    <row r="3410" spans="1:4" ht="15.75" customHeight="1">
      <c r="A3410" s="5" t="s">
        <v>8</v>
      </c>
      <c r="B3410" s="35" t="s">
        <v>448</v>
      </c>
      <c r="C3410" s="35">
        <v>250</v>
      </c>
      <c r="D3410" s="35">
        <v>0.34200000000000003</v>
      </c>
    </row>
    <row r="3411" spans="1:4" ht="15.75" customHeight="1">
      <c r="A3411" s="5" t="s">
        <v>8</v>
      </c>
      <c r="B3411" s="35" t="s">
        <v>448</v>
      </c>
      <c r="C3411" s="35">
        <v>380</v>
      </c>
      <c r="D3411" s="35">
        <v>3.41</v>
      </c>
    </row>
    <row r="3412" spans="1:4" ht="15.75" customHeight="1">
      <c r="A3412" s="5" t="s">
        <v>8</v>
      </c>
      <c r="B3412" s="35" t="s">
        <v>448</v>
      </c>
      <c r="C3412" s="35">
        <v>420</v>
      </c>
      <c r="D3412" s="35">
        <v>4</v>
      </c>
    </row>
    <row r="3413" spans="1:4" ht="15.75" customHeight="1">
      <c r="A3413" s="5" t="s">
        <v>8</v>
      </c>
      <c r="B3413" s="35" t="s">
        <v>448</v>
      </c>
      <c r="C3413" s="35">
        <v>450</v>
      </c>
      <c r="D3413" s="35">
        <v>0.94499999999999995</v>
      </c>
    </row>
    <row r="3414" spans="1:4" ht="15.75" customHeight="1">
      <c r="A3414" s="5" t="s">
        <v>8</v>
      </c>
      <c r="B3414" s="35" t="s">
        <v>448</v>
      </c>
      <c r="C3414" s="35">
        <v>500</v>
      </c>
      <c r="D3414" s="35">
        <v>2.2200000000000002</v>
      </c>
    </row>
    <row r="3415" spans="1:4" ht="15.75" customHeight="1">
      <c r="A3415" s="5" t="s">
        <v>8</v>
      </c>
      <c r="B3415" s="35" t="s">
        <v>448</v>
      </c>
      <c r="C3415" s="35">
        <v>655</v>
      </c>
      <c r="D3415" s="35">
        <v>4.67</v>
      </c>
    </row>
    <row r="3416" spans="1:4" ht="15.75" customHeight="1">
      <c r="A3416" s="5" t="s">
        <v>13</v>
      </c>
      <c r="B3416" s="35" t="s">
        <v>448</v>
      </c>
      <c r="C3416" s="25">
        <v>2</v>
      </c>
      <c r="D3416" s="25">
        <v>2.5</v>
      </c>
    </row>
    <row r="3417" spans="1:4" ht="15.75" customHeight="1">
      <c r="A3417" s="5" t="s">
        <v>13</v>
      </c>
      <c r="B3417" s="35" t="s">
        <v>448</v>
      </c>
      <c r="C3417" s="5">
        <v>2.5</v>
      </c>
      <c r="D3417" s="25">
        <v>2.2999999999999998</v>
      </c>
    </row>
    <row r="3418" spans="1:4" ht="15.75" customHeight="1">
      <c r="A3418" s="5" t="s">
        <v>13</v>
      </c>
      <c r="B3418" s="35" t="s">
        <v>448</v>
      </c>
      <c r="C3418" s="5">
        <v>3.4</v>
      </c>
      <c r="D3418" s="25">
        <v>2.6</v>
      </c>
    </row>
    <row r="3419" spans="1:4" ht="15.75" customHeight="1">
      <c r="A3419" s="5" t="s">
        <v>13</v>
      </c>
      <c r="B3419" s="35" t="s">
        <v>448</v>
      </c>
      <c r="C3419" s="5">
        <v>5</v>
      </c>
      <c r="D3419" s="25">
        <v>0.98</v>
      </c>
    </row>
    <row r="3420" spans="1:4" ht="15.75" customHeight="1">
      <c r="A3420" s="5" t="s">
        <v>13</v>
      </c>
      <c r="B3420" s="35" t="s">
        <v>448</v>
      </c>
      <c r="C3420" s="25">
        <v>6</v>
      </c>
      <c r="D3420" s="25">
        <v>0.47</v>
      </c>
    </row>
    <row r="3421" spans="1:4" ht="15.75" customHeight="1">
      <c r="A3421" s="5" t="s">
        <v>13</v>
      </c>
      <c r="B3421" s="35" t="s">
        <v>448</v>
      </c>
      <c r="C3421" s="5">
        <v>8</v>
      </c>
      <c r="D3421" s="25">
        <v>3.5</v>
      </c>
    </row>
    <row r="3422" spans="1:4" ht="15.75" customHeight="1">
      <c r="A3422" s="5" t="s">
        <v>13</v>
      </c>
      <c r="B3422" s="35" t="s">
        <v>448</v>
      </c>
      <c r="C3422" s="5">
        <v>10</v>
      </c>
      <c r="D3422" s="25">
        <v>2.4</v>
      </c>
    </row>
    <row r="3423" spans="1:4" ht="15.75" customHeight="1">
      <c r="A3423" s="5" t="s">
        <v>13</v>
      </c>
      <c r="B3423" s="35" t="s">
        <v>448</v>
      </c>
      <c r="C3423" s="5">
        <v>12</v>
      </c>
      <c r="D3423" s="25">
        <v>1.28</v>
      </c>
    </row>
    <row r="3424" spans="1:4" ht="15.75" customHeight="1">
      <c r="A3424" s="5" t="s">
        <v>13</v>
      </c>
      <c r="B3424" s="35" t="s">
        <v>448</v>
      </c>
      <c r="C3424" s="5">
        <v>14</v>
      </c>
      <c r="D3424" s="25">
        <v>2.5</v>
      </c>
    </row>
    <row r="3425" spans="1:4" ht="15.75" customHeight="1">
      <c r="A3425" s="5" t="s">
        <v>13</v>
      </c>
      <c r="B3425" s="35" t="s">
        <v>448</v>
      </c>
      <c r="C3425" s="5">
        <v>16</v>
      </c>
      <c r="D3425" s="25">
        <v>2.2999999999999998</v>
      </c>
    </row>
    <row r="3426" spans="1:4" ht="15.75" customHeight="1">
      <c r="A3426" s="5" t="s">
        <v>13</v>
      </c>
      <c r="B3426" s="35" t="s">
        <v>448</v>
      </c>
      <c r="C3426" s="5">
        <v>18</v>
      </c>
      <c r="D3426" s="25">
        <v>2.6</v>
      </c>
    </row>
    <row r="3427" spans="1:4" ht="15.75" customHeight="1">
      <c r="A3427" s="5" t="s">
        <v>13</v>
      </c>
      <c r="B3427" s="35" t="s">
        <v>448</v>
      </c>
      <c r="C3427" s="5">
        <v>20</v>
      </c>
      <c r="D3427" s="25">
        <v>0.98</v>
      </c>
    </row>
    <row r="3428" spans="1:4" ht="15.75" customHeight="1">
      <c r="A3428" s="5" t="s">
        <v>13</v>
      </c>
      <c r="B3428" s="35" t="s">
        <v>448</v>
      </c>
      <c r="C3428" s="5">
        <v>22</v>
      </c>
      <c r="D3428" s="25">
        <v>0.47</v>
      </c>
    </row>
    <row r="3429" spans="1:4" ht="15.75" customHeight="1">
      <c r="A3429" s="5" t="s">
        <v>13</v>
      </c>
      <c r="B3429" s="35" t="s">
        <v>448</v>
      </c>
      <c r="C3429" s="5">
        <v>25</v>
      </c>
      <c r="D3429" s="25">
        <v>3.5</v>
      </c>
    </row>
    <row r="3430" spans="1:4" ht="15.75" customHeight="1">
      <c r="A3430" s="5" t="s">
        <v>13</v>
      </c>
      <c r="B3430" s="35" t="s">
        <v>448</v>
      </c>
      <c r="C3430" s="5">
        <v>30</v>
      </c>
      <c r="D3430" s="25">
        <v>2.4</v>
      </c>
    </row>
    <row r="3431" spans="1:4" ht="15.75" customHeight="1">
      <c r="A3431" s="5" t="s">
        <v>13</v>
      </c>
      <c r="B3431" s="35" t="s">
        <v>448</v>
      </c>
      <c r="C3431" s="5">
        <v>32</v>
      </c>
      <c r="D3431" s="25">
        <v>1.28</v>
      </c>
    </row>
    <row r="3432" spans="1:4" ht="15.75" customHeight="1">
      <c r="A3432" s="5" t="s">
        <v>13</v>
      </c>
      <c r="B3432" s="35" t="s">
        <v>448</v>
      </c>
      <c r="C3432" s="5">
        <v>35</v>
      </c>
      <c r="D3432" s="25">
        <v>2.5</v>
      </c>
    </row>
    <row r="3433" spans="1:4" ht="15.75" customHeight="1">
      <c r="A3433" s="5" t="s">
        <v>13</v>
      </c>
      <c r="B3433" s="35" t="s">
        <v>448</v>
      </c>
      <c r="C3433" s="25">
        <v>36</v>
      </c>
      <c r="D3433" s="25">
        <v>2.2999999999999998</v>
      </c>
    </row>
    <row r="3434" spans="1:4" ht="15.75" customHeight="1">
      <c r="A3434" s="5" t="s">
        <v>13</v>
      </c>
      <c r="B3434" s="35" t="s">
        <v>448</v>
      </c>
      <c r="C3434" s="25">
        <v>40</v>
      </c>
      <c r="D3434" s="25">
        <v>2.6</v>
      </c>
    </row>
    <row r="3435" spans="1:4" ht="15.75" customHeight="1">
      <c r="A3435" s="5" t="s">
        <v>13</v>
      </c>
      <c r="B3435" s="35" t="s">
        <v>448</v>
      </c>
      <c r="C3435" s="5">
        <v>45</v>
      </c>
      <c r="D3435" s="25">
        <v>2.5</v>
      </c>
    </row>
    <row r="3436" spans="1:4" ht="15.75" customHeight="1">
      <c r="A3436" s="5" t="s">
        <v>13</v>
      </c>
      <c r="B3436" s="35" t="s">
        <v>448</v>
      </c>
      <c r="C3436" s="5">
        <v>50</v>
      </c>
      <c r="D3436" s="25">
        <v>3.6</v>
      </c>
    </row>
    <row r="3437" spans="1:4" ht="15.75" customHeight="1">
      <c r="A3437" s="5" t="s">
        <v>13</v>
      </c>
      <c r="B3437" s="35" t="s">
        <v>448</v>
      </c>
      <c r="C3437" s="5">
        <v>55</v>
      </c>
      <c r="D3437" s="25">
        <v>3.5</v>
      </c>
    </row>
    <row r="3438" spans="1:4" ht="15.75" customHeight="1">
      <c r="A3438" s="5" t="s">
        <v>13</v>
      </c>
      <c r="B3438" s="35" t="s">
        <v>448</v>
      </c>
      <c r="C3438" s="25">
        <v>60</v>
      </c>
      <c r="D3438" s="25">
        <v>2.4</v>
      </c>
    </row>
    <row r="3439" spans="1:4" ht="15.75" customHeight="1">
      <c r="A3439" s="5" t="s">
        <v>13</v>
      </c>
      <c r="B3439" s="35" t="s">
        <v>448</v>
      </c>
      <c r="C3439" s="25">
        <v>65</v>
      </c>
      <c r="D3439" s="25">
        <v>3.6</v>
      </c>
    </row>
    <row r="3440" spans="1:4" ht="15.75" customHeight="1">
      <c r="A3440" s="5" t="s">
        <v>13</v>
      </c>
      <c r="B3440" s="35" t="s">
        <v>448</v>
      </c>
      <c r="C3440" s="25">
        <v>70</v>
      </c>
      <c r="D3440" s="25">
        <v>3.6</v>
      </c>
    </row>
    <row r="3441" spans="1:4" ht="15.75" customHeight="1">
      <c r="A3441" s="5" t="s">
        <v>13</v>
      </c>
      <c r="B3441" s="35" t="s">
        <v>448</v>
      </c>
      <c r="C3441" s="25">
        <v>75</v>
      </c>
      <c r="D3441" s="25">
        <v>3.5</v>
      </c>
    </row>
    <row r="3442" spans="1:4" ht="15.75" customHeight="1">
      <c r="A3442" s="5" t="s">
        <v>13</v>
      </c>
      <c r="B3442" s="35" t="s">
        <v>448</v>
      </c>
      <c r="C3442" s="25">
        <v>80</v>
      </c>
      <c r="D3442" s="25">
        <v>2.4</v>
      </c>
    </row>
    <row r="3443" spans="1:4" ht="15.75" customHeight="1">
      <c r="A3443" s="5" t="s">
        <v>13</v>
      </c>
      <c r="B3443" s="35" t="s">
        <v>448</v>
      </c>
      <c r="C3443" s="25">
        <v>85</v>
      </c>
      <c r="D3443" s="25">
        <v>3.6</v>
      </c>
    </row>
    <row r="3444" spans="1:4" ht="15.75" customHeight="1">
      <c r="A3444" s="5" t="s">
        <v>13</v>
      </c>
      <c r="B3444" s="35" t="s">
        <v>448</v>
      </c>
      <c r="C3444" s="25">
        <v>90</v>
      </c>
      <c r="D3444" s="25">
        <v>3.6</v>
      </c>
    </row>
    <row r="3445" spans="1:4" ht="15.75" customHeight="1">
      <c r="A3445" s="5" t="s">
        <v>294</v>
      </c>
      <c r="B3445" s="35" t="s">
        <v>448</v>
      </c>
      <c r="C3445" s="25" t="s">
        <v>608</v>
      </c>
      <c r="D3445" s="25">
        <v>0.04</v>
      </c>
    </row>
    <row r="3446" spans="1:4" ht="15.75" customHeight="1">
      <c r="A3446" s="5" t="s">
        <v>294</v>
      </c>
      <c r="B3446" s="35" t="s">
        <v>448</v>
      </c>
      <c r="C3446" s="25" t="s">
        <v>609</v>
      </c>
      <c r="D3446" s="25">
        <v>1.4E-2</v>
      </c>
    </row>
    <row r="3447" spans="1:4" ht="15.75" customHeight="1">
      <c r="A3447" s="5" t="s">
        <v>294</v>
      </c>
      <c r="B3447" s="35" t="s">
        <v>448</v>
      </c>
      <c r="C3447" s="25" t="s">
        <v>610</v>
      </c>
      <c r="D3447" s="25">
        <v>1.4E-2</v>
      </c>
    </row>
    <row r="3448" spans="1:4" ht="15.75" customHeight="1">
      <c r="A3448" s="5" t="s">
        <v>294</v>
      </c>
      <c r="B3448" s="35" t="s">
        <v>448</v>
      </c>
      <c r="C3448" s="25" t="s">
        <v>361</v>
      </c>
      <c r="D3448" s="25">
        <v>3.4000000000000002E-2</v>
      </c>
    </row>
    <row r="3449" spans="1:4" ht="15.75" customHeight="1">
      <c r="A3449" s="5" t="s">
        <v>294</v>
      </c>
      <c r="B3449" s="35" t="s">
        <v>448</v>
      </c>
      <c r="C3449" s="25" t="s">
        <v>611</v>
      </c>
      <c r="D3449" s="25">
        <v>8.5999999999999993E-2</v>
      </c>
    </row>
    <row r="3450" spans="1:4" ht="15.75" customHeight="1">
      <c r="A3450" s="5" t="s">
        <v>294</v>
      </c>
      <c r="B3450" s="35" t="s">
        <v>448</v>
      </c>
      <c r="C3450" s="25" t="s">
        <v>833</v>
      </c>
      <c r="D3450" s="25">
        <v>4.4999999999999998E-2</v>
      </c>
    </row>
    <row r="3451" spans="1:4" ht="15.75" customHeight="1">
      <c r="A3451" s="5" t="s">
        <v>294</v>
      </c>
      <c r="B3451" s="35" t="s">
        <v>448</v>
      </c>
      <c r="C3451" s="25" t="s">
        <v>612</v>
      </c>
      <c r="D3451" s="25">
        <v>6.7000000000000004E-2</v>
      </c>
    </row>
    <row r="3452" spans="1:4" ht="15.75" customHeight="1">
      <c r="A3452" s="5" t="s">
        <v>294</v>
      </c>
      <c r="B3452" s="35" t="s">
        <v>448</v>
      </c>
      <c r="C3452" s="25" t="s">
        <v>371</v>
      </c>
      <c r="D3452" s="25">
        <v>2.4E-2</v>
      </c>
    </row>
    <row r="3453" spans="1:4" ht="15.75" customHeight="1">
      <c r="A3453" s="5" t="s">
        <v>294</v>
      </c>
      <c r="B3453" s="35" t="s">
        <v>448</v>
      </c>
      <c r="C3453" s="25" t="s">
        <v>372</v>
      </c>
      <c r="D3453" s="25">
        <v>0.03</v>
      </c>
    </row>
    <row r="3454" spans="1:4" ht="15.75" customHeight="1">
      <c r="A3454" s="5" t="s">
        <v>294</v>
      </c>
      <c r="B3454" s="35" t="s">
        <v>448</v>
      </c>
      <c r="C3454" s="25" t="s">
        <v>471</v>
      </c>
      <c r="D3454" s="25">
        <v>3.6999999999999998E-2</v>
      </c>
    </row>
    <row r="3455" spans="1:4" ht="15.75" customHeight="1">
      <c r="A3455" s="5" t="s">
        <v>294</v>
      </c>
      <c r="B3455" s="35" t="s">
        <v>448</v>
      </c>
      <c r="C3455" s="25" t="s">
        <v>613</v>
      </c>
      <c r="D3455" s="25">
        <v>0.09</v>
      </c>
    </row>
    <row r="3456" spans="1:4" ht="15.75" customHeight="1">
      <c r="A3456" s="5" t="s">
        <v>294</v>
      </c>
      <c r="B3456" s="35" t="s">
        <v>448</v>
      </c>
      <c r="C3456" s="25" t="s">
        <v>317</v>
      </c>
      <c r="D3456" s="25">
        <v>0.06</v>
      </c>
    </row>
    <row r="3457" spans="1:4" ht="15.75" customHeight="1">
      <c r="A3457" s="5" t="s">
        <v>294</v>
      </c>
      <c r="B3457" s="35" t="s">
        <v>448</v>
      </c>
      <c r="C3457" s="25" t="s">
        <v>392</v>
      </c>
      <c r="D3457" s="25">
        <v>0.13</v>
      </c>
    </row>
    <row r="3458" spans="1:4" ht="15.75" customHeight="1">
      <c r="A3458" s="5" t="s">
        <v>294</v>
      </c>
      <c r="B3458" s="35" t="s">
        <v>448</v>
      </c>
      <c r="C3458" s="25" t="s">
        <v>614</v>
      </c>
      <c r="D3458" s="25">
        <v>0.02</v>
      </c>
    </row>
    <row r="3459" spans="1:4" ht="15.75" customHeight="1">
      <c r="A3459" s="5" t="s">
        <v>294</v>
      </c>
      <c r="B3459" s="35" t="s">
        <v>448</v>
      </c>
      <c r="C3459" s="25" t="s">
        <v>51</v>
      </c>
      <c r="D3459" s="25">
        <v>0.01</v>
      </c>
    </row>
    <row r="3460" spans="1:4" ht="15.75" customHeight="1">
      <c r="A3460" s="5" t="s">
        <v>294</v>
      </c>
      <c r="B3460" s="35" t="s">
        <v>448</v>
      </c>
      <c r="C3460" s="25" t="s">
        <v>615</v>
      </c>
      <c r="D3460" s="25">
        <v>0.24</v>
      </c>
    </row>
    <row r="3461" spans="1:4" ht="15.75" customHeight="1">
      <c r="A3461" s="5" t="s">
        <v>294</v>
      </c>
      <c r="B3461" s="35" t="s">
        <v>448</v>
      </c>
      <c r="C3461" s="25" t="s">
        <v>274</v>
      </c>
      <c r="D3461" s="25">
        <v>0.17499999999999999</v>
      </c>
    </row>
    <row r="3462" spans="1:4" ht="15.75" customHeight="1">
      <c r="A3462" s="5" t="s">
        <v>294</v>
      </c>
      <c r="B3462" s="35" t="s">
        <v>448</v>
      </c>
      <c r="C3462" s="25" t="s">
        <v>616</v>
      </c>
      <c r="D3462" s="25">
        <v>0.37</v>
      </c>
    </row>
    <row r="3463" spans="1:4" ht="15.75" customHeight="1">
      <c r="A3463" s="3" t="s">
        <v>32</v>
      </c>
      <c r="B3463" s="3" t="s">
        <v>449</v>
      </c>
      <c r="C3463" s="3">
        <v>1.2</v>
      </c>
      <c r="D3463" s="8">
        <v>8.2000000000000003E-2</v>
      </c>
    </row>
    <row r="3464" spans="1:4" ht="15.75" customHeight="1">
      <c r="A3464" s="3" t="s">
        <v>18</v>
      </c>
      <c r="B3464" s="3" t="s">
        <v>607</v>
      </c>
      <c r="C3464" s="3">
        <v>105</v>
      </c>
      <c r="D3464" s="8">
        <v>0.02</v>
      </c>
    </row>
    <row r="3465" spans="1:4" ht="15.75" customHeight="1">
      <c r="A3465" s="3" t="s">
        <v>18</v>
      </c>
      <c r="B3465" s="3" t="s">
        <v>450</v>
      </c>
      <c r="C3465" s="3">
        <v>30</v>
      </c>
      <c r="D3465" s="8">
        <v>0.14499999999999999</v>
      </c>
    </row>
    <row r="3466" spans="1:4" ht="15.75" customHeight="1">
      <c r="A3466" s="3" t="s">
        <v>18</v>
      </c>
      <c r="B3466" s="3" t="s">
        <v>450</v>
      </c>
      <c r="C3466" s="3">
        <v>75</v>
      </c>
      <c r="D3466" s="8">
        <v>0.06</v>
      </c>
    </row>
    <row r="3467" spans="1:4" ht="15.75" customHeight="1">
      <c r="A3467" s="3" t="s">
        <v>18</v>
      </c>
      <c r="B3467" s="3" t="s">
        <v>451</v>
      </c>
      <c r="C3467" s="3">
        <v>20</v>
      </c>
      <c r="D3467" s="8">
        <v>0.17499999999999999</v>
      </c>
    </row>
    <row r="3468" spans="1:4" ht="15.75" customHeight="1">
      <c r="A3468" s="3" t="s">
        <v>18</v>
      </c>
      <c r="B3468" s="3" t="s">
        <v>452</v>
      </c>
      <c r="C3468" s="3">
        <v>30</v>
      </c>
      <c r="D3468" s="8">
        <v>0.02</v>
      </c>
    </row>
    <row r="3469" spans="1:4" ht="15.75" customHeight="1">
      <c r="A3469" s="3" t="s">
        <v>18</v>
      </c>
      <c r="B3469" s="3" t="s">
        <v>452</v>
      </c>
      <c r="C3469" s="3">
        <v>63</v>
      </c>
      <c r="D3469" s="8">
        <v>0.03</v>
      </c>
    </row>
    <row r="3470" spans="1:4" ht="15.75" customHeight="1">
      <c r="A3470" s="3" t="s">
        <v>18</v>
      </c>
      <c r="B3470" s="3" t="s">
        <v>452</v>
      </c>
      <c r="C3470" s="3">
        <v>90</v>
      </c>
      <c r="D3470" s="8">
        <v>0.04</v>
      </c>
    </row>
    <row r="3471" spans="1:4" ht="15.75" customHeight="1">
      <c r="A3471" s="3" t="s">
        <v>18</v>
      </c>
      <c r="B3471" s="3" t="s">
        <v>452</v>
      </c>
      <c r="C3471" s="3">
        <v>100</v>
      </c>
      <c r="D3471" s="8">
        <v>7.0000000000000007E-2</v>
      </c>
    </row>
    <row r="3472" spans="1:4" ht="15.75" customHeight="1">
      <c r="A3472" s="20" t="s">
        <v>279</v>
      </c>
      <c r="B3472" s="21" t="s">
        <v>605</v>
      </c>
      <c r="C3472" s="21">
        <v>10</v>
      </c>
      <c r="D3472" s="21">
        <v>1E-3</v>
      </c>
    </row>
    <row r="3473" spans="1:4" ht="15.75" customHeight="1">
      <c r="A3473" s="20" t="s">
        <v>279</v>
      </c>
      <c r="B3473" s="21" t="s">
        <v>605</v>
      </c>
      <c r="C3473" s="21">
        <v>12</v>
      </c>
      <c r="D3473" s="21">
        <v>2E-3</v>
      </c>
    </row>
    <row r="3474" spans="1:4" ht="15.75" customHeight="1">
      <c r="A3474" s="20" t="s">
        <v>279</v>
      </c>
      <c r="B3474" s="21" t="s">
        <v>605</v>
      </c>
      <c r="C3474" s="21">
        <v>14</v>
      </c>
      <c r="D3474" s="21">
        <v>5.0000000000000001E-3</v>
      </c>
    </row>
    <row r="3475" spans="1:4" ht="15.75" customHeight="1">
      <c r="A3475" s="20" t="s">
        <v>279</v>
      </c>
      <c r="B3475" s="21" t="s">
        <v>605</v>
      </c>
      <c r="C3475" s="21">
        <v>19</v>
      </c>
      <c r="D3475" s="21">
        <v>4.4999999999999998E-2</v>
      </c>
    </row>
    <row r="3476" spans="1:4" ht="15.75" customHeight="1">
      <c r="A3476" s="20" t="s">
        <v>279</v>
      </c>
      <c r="B3476" s="21" t="s">
        <v>605</v>
      </c>
      <c r="C3476" s="21">
        <v>24</v>
      </c>
      <c r="D3476" s="21">
        <v>0.03</v>
      </c>
    </row>
    <row r="3477" spans="1:4" ht="15.75" customHeight="1">
      <c r="A3477" s="20" t="s">
        <v>279</v>
      </c>
      <c r="B3477" s="21" t="s">
        <v>605</v>
      </c>
      <c r="C3477" s="21">
        <v>27</v>
      </c>
      <c r="D3477" s="21">
        <v>0.08</v>
      </c>
    </row>
    <row r="3478" spans="1:4" ht="15.75" customHeight="1">
      <c r="A3478" s="20" t="s">
        <v>279</v>
      </c>
      <c r="B3478" s="21" t="s">
        <v>605</v>
      </c>
      <c r="C3478" s="21">
        <v>30</v>
      </c>
      <c r="D3478" s="21">
        <v>2.1999999999999999E-2</v>
      </c>
    </row>
    <row r="3479" spans="1:4" ht="15.75" customHeight="1">
      <c r="A3479" s="20" t="s">
        <v>279</v>
      </c>
      <c r="B3479" s="21" t="s">
        <v>605</v>
      </c>
      <c r="C3479" s="21">
        <v>32</v>
      </c>
      <c r="D3479" s="21">
        <v>4.0000000000000001E-3</v>
      </c>
    </row>
    <row r="3480" spans="1:4" ht="15.75" customHeight="1">
      <c r="A3480" s="20" t="s">
        <v>34</v>
      </c>
      <c r="B3480" s="21" t="s">
        <v>605</v>
      </c>
      <c r="C3480" s="21" t="s">
        <v>543</v>
      </c>
      <c r="D3480" s="21">
        <v>1.0999999999999999E-2</v>
      </c>
    </row>
    <row r="3481" spans="1:4" ht="15.75" customHeight="1">
      <c r="A3481" s="20" t="s">
        <v>34</v>
      </c>
      <c r="B3481" s="21" t="s">
        <v>605</v>
      </c>
      <c r="C3481" s="21" t="s">
        <v>545</v>
      </c>
      <c r="D3481" s="21">
        <v>3.5999999999999997E-2</v>
      </c>
    </row>
    <row r="3482" spans="1:4" ht="15.75" customHeight="1">
      <c r="A3482" s="20" t="s">
        <v>34</v>
      </c>
      <c r="B3482" s="21" t="s">
        <v>605</v>
      </c>
      <c r="C3482" s="21" t="s">
        <v>554</v>
      </c>
      <c r="D3482" s="21">
        <v>0.09</v>
      </c>
    </row>
    <row r="3483" spans="1:4" ht="15.75" customHeight="1">
      <c r="A3483" s="20" t="s">
        <v>34</v>
      </c>
      <c r="B3483" s="21" t="s">
        <v>605</v>
      </c>
      <c r="C3483" s="21" t="s">
        <v>555</v>
      </c>
      <c r="D3483" s="21">
        <v>0.14000000000000001</v>
      </c>
    </row>
    <row r="3484" spans="1:4" ht="15.75" customHeight="1">
      <c r="A3484" s="20" t="s">
        <v>34</v>
      </c>
      <c r="B3484" s="21" t="s">
        <v>605</v>
      </c>
      <c r="C3484" s="21" t="s">
        <v>556</v>
      </c>
      <c r="D3484" s="21">
        <v>0.02</v>
      </c>
    </row>
    <row r="3485" spans="1:4" ht="15.75" customHeight="1">
      <c r="A3485" s="20" t="s">
        <v>177</v>
      </c>
      <c r="B3485" s="21" t="s">
        <v>605</v>
      </c>
      <c r="C3485" s="21" t="s">
        <v>606</v>
      </c>
      <c r="D3485" s="21">
        <v>0.15</v>
      </c>
    </row>
    <row r="3486" spans="1:4" ht="15.75" customHeight="1">
      <c r="A3486" s="20" t="s">
        <v>32</v>
      </c>
      <c r="B3486" s="21" t="s">
        <v>605</v>
      </c>
      <c r="C3486" s="21">
        <v>1.5</v>
      </c>
      <c r="D3486" s="21">
        <v>0.05</v>
      </c>
    </row>
    <row r="3487" spans="1:4" ht="15.75" customHeight="1">
      <c r="A3487" s="20" t="s">
        <v>18</v>
      </c>
      <c r="B3487" s="21" t="s">
        <v>605</v>
      </c>
      <c r="C3487" s="21">
        <v>6</v>
      </c>
      <c r="D3487" s="21">
        <v>1E-3</v>
      </c>
    </row>
    <row r="3488" spans="1:4">
      <c r="A3488" s="20" t="s">
        <v>18</v>
      </c>
      <c r="B3488" s="21" t="s">
        <v>605</v>
      </c>
      <c r="C3488" s="21">
        <v>8</v>
      </c>
      <c r="D3488" s="21">
        <v>0.04</v>
      </c>
    </row>
    <row r="3489" spans="1:4">
      <c r="A3489" s="20" t="s">
        <v>18</v>
      </c>
      <c r="B3489" s="21" t="s">
        <v>605</v>
      </c>
      <c r="C3489" s="21">
        <v>10</v>
      </c>
      <c r="D3489" s="21">
        <v>2E-3</v>
      </c>
    </row>
    <row r="3490" spans="1:4">
      <c r="A3490" s="20" t="s">
        <v>18</v>
      </c>
      <c r="B3490" s="21" t="s">
        <v>605</v>
      </c>
      <c r="C3490" s="21">
        <v>15</v>
      </c>
      <c r="D3490" s="21">
        <v>5.0000000000000001E-3</v>
      </c>
    </row>
    <row r="3491" spans="1:4">
      <c r="A3491" s="20" t="s">
        <v>18</v>
      </c>
      <c r="B3491" s="21" t="s">
        <v>605</v>
      </c>
      <c r="C3491" s="21">
        <v>16</v>
      </c>
      <c r="D3491" s="21">
        <v>0.03</v>
      </c>
    </row>
    <row r="3492" spans="1:4">
      <c r="A3492" s="20" t="s">
        <v>18</v>
      </c>
      <c r="B3492" s="21" t="s">
        <v>605</v>
      </c>
      <c r="C3492" s="21">
        <v>17</v>
      </c>
      <c r="D3492" s="21">
        <v>5.0000000000000001E-3</v>
      </c>
    </row>
    <row r="3493" spans="1:4">
      <c r="A3493" s="20" t="s">
        <v>18</v>
      </c>
      <c r="B3493" s="21" t="s">
        <v>605</v>
      </c>
      <c r="C3493" s="21">
        <v>18</v>
      </c>
      <c r="D3493" s="21">
        <v>0.08</v>
      </c>
    </row>
    <row r="3494" spans="1:4">
      <c r="A3494" s="20" t="s">
        <v>18</v>
      </c>
      <c r="B3494" s="21" t="s">
        <v>605</v>
      </c>
      <c r="C3494" s="21">
        <v>23</v>
      </c>
      <c r="D3494" s="21">
        <v>0.1</v>
      </c>
    </row>
    <row r="3495" spans="1:4">
      <c r="A3495" s="20" t="s">
        <v>18</v>
      </c>
      <c r="B3495" s="21" t="s">
        <v>605</v>
      </c>
      <c r="C3495" s="21">
        <v>24</v>
      </c>
      <c r="D3495" s="21">
        <v>0.04</v>
      </c>
    </row>
    <row r="3496" spans="1:4">
      <c r="A3496" s="20" t="s">
        <v>18</v>
      </c>
      <c r="B3496" s="21" t="s">
        <v>605</v>
      </c>
      <c r="C3496" s="21">
        <v>25</v>
      </c>
      <c r="D3496" s="21">
        <v>0.01</v>
      </c>
    </row>
    <row r="3497" spans="1:4">
      <c r="A3497" s="20" t="s">
        <v>18</v>
      </c>
      <c r="B3497" s="21" t="s">
        <v>605</v>
      </c>
      <c r="C3497" s="21">
        <v>26</v>
      </c>
      <c r="D3497" s="21">
        <v>5.0999999999999997E-2</v>
      </c>
    </row>
    <row r="3498" spans="1:4">
      <c r="A3498" s="20" t="s">
        <v>18</v>
      </c>
      <c r="B3498" s="21" t="s">
        <v>605</v>
      </c>
      <c r="C3498" s="21">
        <v>32</v>
      </c>
      <c r="D3498" s="21">
        <v>0.02</v>
      </c>
    </row>
    <row r="3499" spans="1:4">
      <c r="A3499" s="20" t="s">
        <v>18</v>
      </c>
      <c r="B3499" s="21" t="s">
        <v>605</v>
      </c>
      <c r="C3499" s="21">
        <v>34</v>
      </c>
      <c r="D3499" s="21">
        <v>0.01</v>
      </c>
    </row>
    <row r="3500" spans="1:4">
      <c r="A3500" s="20" t="s">
        <v>18</v>
      </c>
      <c r="B3500" s="21" t="s">
        <v>605</v>
      </c>
      <c r="C3500" s="21">
        <v>39</v>
      </c>
      <c r="D3500" s="21">
        <v>0.04</v>
      </c>
    </row>
    <row r="3501" spans="1:4">
      <c r="A3501" s="20" t="s">
        <v>18</v>
      </c>
      <c r="B3501" s="21" t="s">
        <v>605</v>
      </c>
      <c r="C3501" s="21">
        <v>40</v>
      </c>
      <c r="D3501" s="21">
        <v>5.0000000000000001E-3</v>
      </c>
    </row>
    <row r="3502" spans="1:4">
      <c r="A3502" s="20" t="s">
        <v>18</v>
      </c>
      <c r="B3502" s="21" t="s">
        <v>605</v>
      </c>
      <c r="C3502" s="21">
        <v>42</v>
      </c>
      <c r="D3502" s="21">
        <v>1.2E-2</v>
      </c>
    </row>
    <row r="3503" spans="1:4" ht="15.75" customHeight="1">
      <c r="A3503" s="20" t="s">
        <v>18</v>
      </c>
      <c r="B3503" s="21" t="s">
        <v>605</v>
      </c>
      <c r="C3503" s="21">
        <v>48</v>
      </c>
      <c r="D3503" s="21">
        <v>0.03</v>
      </c>
    </row>
    <row r="3504" spans="1:4" ht="15.75" customHeight="1">
      <c r="A3504" s="20" t="s">
        <v>18</v>
      </c>
      <c r="B3504" s="21" t="s">
        <v>605</v>
      </c>
      <c r="C3504" s="21">
        <v>50</v>
      </c>
      <c r="D3504" s="21">
        <v>0</v>
      </c>
    </row>
    <row r="3505" spans="1:4" ht="15.75" customHeight="1">
      <c r="A3505" s="20" t="s">
        <v>18</v>
      </c>
      <c r="B3505" s="21" t="s">
        <v>605</v>
      </c>
      <c r="C3505" s="21">
        <v>52</v>
      </c>
      <c r="D3505" s="21">
        <v>0.03</v>
      </c>
    </row>
    <row r="3506" spans="1:4" ht="15.75" customHeight="1">
      <c r="A3506" s="20" t="s">
        <v>18</v>
      </c>
      <c r="B3506" s="21" t="s">
        <v>605</v>
      </c>
      <c r="C3506" s="21">
        <v>100</v>
      </c>
      <c r="D3506" s="21">
        <v>3.3000000000000002E-2</v>
      </c>
    </row>
    <row r="3507" spans="1:4" ht="15.75" customHeight="1">
      <c r="A3507" s="20" t="s">
        <v>18</v>
      </c>
      <c r="B3507" s="21" t="s">
        <v>605</v>
      </c>
      <c r="C3507" s="21">
        <v>105</v>
      </c>
      <c r="D3507" s="21">
        <v>2.1999999999999999E-2</v>
      </c>
    </row>
    <row r="3508" spans="1:4" ht="15.75" customHeight="1">
      <c r="A3508" s="20" t="s">
        <v>18</v>
      </c>
      <c r="B3508" s="21" t="s">
        <v>605</v>
      </c>
      <c r="C3508" s="21">
        <v>115</v>
      </c>
      <c r="D3508" s="21">
        <v>0.03</v>
      </c>
    </row>
    <row r="3509" spans="1:4" ht="15.75" customHeight="1">
      <c r="A3509" s="20" t="s">
        <v>18</v>
      </c>
      <c r="B3509" s="21" t="s">
        <v>605</v>
      </c>
      <c r="C3509" s="21">
        <v>120</v>
      </c>
      <c r="D3509" s="21">
        <v>0.04</v>
      </c>
    </row>
    <row r="3510" spans="1:4" ht="15.75" customHeight="1">
      <c r="A3510" s="20" t="s">
        <v>18</v>
      </c>
      <c r="B3510" s="21" t="s">
        <v>605</v>
      </c>
      <c r="C3510" s="21">
        <v>125</v>
      </c>
      <c r="D3510" s="21">
        <v>2.1999999999999999E-2</v>
      </c>
    </row>
    <row r="3511" spans="1:4" ht="15.75" customHeight="1">
      <c r="A3511" s="20" t="s">
        <v>18</v>
      </c>
      <c r="B3511" s="21" t="s">
        <v>605</v>
      </c>
      <c r="C3511" s="21">
        <v>130</v>
      </c>
      <c r="D3511" s="21">
        <v>0.41</v>
      </c>
    </row>
    <row r="3512" spans="1:4" ht="15.75" customHeight="1">
      <c r="A3512" s="20" t="s">
        <v>18</v>
      </c>
      <c r="B3512" s="21" t="s">
        <v>605</v>
      </c>
      <c r="C3512" s="21">
        <v>140</v>
      </c>
      <c r="D3512" s="21">
        <v>0.13</v>
      </c>
    </row>
    <row r="3513" spans="1:4" ht="15.75" customHeight="1">
      <c r="A3513" s="20" t="s">
        <v>18</v>
      </c>
      <c r="B3513" s="21" t="s">
        <v>605</v>
      </c>
      <c r="C3513" s="21">
        <v>145</v>
      </c>
      <c r="D3513" s="21">
        <v>0.2</v>
      </c>
    </row>
    <row r="3514" spans="1:4" ht="15.75" customHeight="1">
      <c r="A3514" s="20" t="s">
        <v>18</v>
      </c>
      <c r="B3514" s="21" t="s">
        <v>605</v>
      </c>
      <c r="C3514" s="21">
        <v>150</v>
      </c>
      <c r="D3514" s="21">
        <v>0.32</v>
      </c>
    </row>
    <row r="3515" spans="1:4" ht="15.75" customHeight="1">
      <c r="A3515" s="20" t="s">
        <v>18</v>
      </c>
      <c r="B3515" s="21" t="s">
        <v>605</v>
      </c>
      <c r="C3515" s="21">
        <v>160</v>
      </c>
      <c r="D3515" s="21">
        <v>0.18</v>
      </c>
    </row>
    <row r="3516" spans="1:4" ht="15.75" customHeight="1">
      <c r="A3516" s="1" t="s">
        <v>8</v>
      </c>
      <c r="B3516" s="2" t="s">
        <v>453</v>
      </c>
      <c r="C3516" s="2">
        <v>7</v>
      </c>
      <c r="D3516" s="2">
        <v>0.22700000000000001</v>
      </c>
    </row>
    <row r="3517" spans="1:4" ht="15.75" customHeight="1">
      <c r="A3517" s="1" t="s">
        <v>8</v>
      </c>
      <c r="B3517" s="2" t="s">
        <v>453</v>
      </c>
      <c r="C3517" s="2">
        <v>11</v>
      </c>
      <c r="D3517" s="2">
        <v>0.84099999999999997</v>
      </c>
    </row>
    <row r="3518" spans="1:4" ht="15.75" customHeight="1">
      <c r="A3518" s="1" t="s">
        <v>8</v>
      </c>
      <c r="B3518" s="2" t="s">
        <v>453</v>
      </c>
      <c r="C3518" s="2">
        <v>52</v>
      </c>
      <c r="D3518" s="2">
        <v>0.378</v>
      </c>
    </row>
    <row r="3519" spans="1:4" ht="15.75" customHeight="1">
      <c r="A3519" s="1" t="s">
        <v>8</v>
      </c>
      <c r="B3519" s="2" t="s">
        <v>453</v>
      </c>
      <c r="C3519" s="2">
        <v>70</v>
      </c>
      <c r="D3519" s="2">
        <v>0.71499999999999997</v>
      </c>
    </row>
    <row r="3520" spans="1:4" ht="15.75" customHeight="1">
      <c r="A3520" s="1" t="s">
        <v>8</v>
      </c>
      <c r="B3520" s="2" t="s">
        <v>453</v>
      </c>
      <c r="C3520" s="2">
        <v>100</v>
      </c>
      <c r="D3520" s="2">
        <v>0.08</v>
      </c>
    </row>
    <row r="3521" spans="1:4" ht="15.75" customHeight="1">
      <c r="A3521" s="1" t="s">
        <v>8</v>
      </c>
      <c r="B3521" s="2" t="s">
        <v>453</v>
      </c>
      <c r="C3521" s="2">
        <v>105</v>
      </c>
      <c r="D3521" s="2">
        <v>0.34799999999999998</v>
      </c>
    </row>
    <row r="3522" spans="1:4" ht="15.75" customHeight="1">
      <c r="A3522" s="1" t="s">
        <v>8</v>
      </c>
      <c r="B3522" s="2" t="s">
        <v>453</v>
      </c>
      <c r="C3522" s="2">
        <v>170</v>
      </c>
      <c r="D3522" s="2">
        <v>0.45</v>
      </c>
    </row>
    <row r="3523" spans="1:4" ht="15.75" customHeight="1">
      <c r="A3523" s="1" t="s">
        <v>8</v>
      </c>
      <c r="B3523" s="2" t="s">
        <v>453</v>
      </c>
      <c r="C3523" s="2">
        <v>180</v>
      </c>
      <c r="D3523" s="2">
        <v>1.2</v>
      </c>
    </row>
    <row r="3524" spans="1:4" ht="15.75" customHeight="1">
      <c r="A3524" s="1" t="s">
        <v>47</v>
      </c>
      <c r="B3524" s="2" t="s">
        <v>453</v>
      </c>
      <c r="C3524" s="2">
        <v>11</v>
      </c>
      <c r="D3524" s="2">
        <v>1E-3</v>
      </c>
    </row>
    <row r="3525" spans="1:4" ht="15.75" customHeight="1">
      <c r="A3525" s="1" t="s">
        <v>47</v>
      </c>
      <c r="B3525" s="2" t="s">
        <v>453</v>
      </c>
      <c r="C3525" s="2">
        <v>14</v>
      </c>
      <c r="D3525" s="2">
        <v>0.45</v>
      </c>
    </row>
    <row r="3526" spans="1:4" ht="15.75" customHeight="1">
      <c r="A3526" s="1" t="s">
        <v>8</v>
      </c>
      <c r="B3526" s="2" t="s">
        <v>454</v>
      </c>
      <c r="C3526" s="2">
        <v>50</v>
      </c>
      <c r="D3526" s="2">
        <v>0.4</v>
      </c>
    </row>
    <row r="3527" spans="1:4" ht="15.75" customHeight="1">
      <c r="A3527" s="1" t="s">
        <v>8</v>
      </c>
      <c r="B3527" s="2" t="s">
        <v>454</v>
      </c>
      <c r="C3527" s="102">
        <v>56</v>
      </c>
      <c r="D3527" s="2">
        <v>0.4</v>
      </c>
    </row>
    <row r="3528" spans="1:4" ht="15.75" customHeight="1">
      <c r="A3528" s="1" t="s">
        <v>8</v>
      </c>
      <c r="B3528" s="2" t="s">
        <v>454</v>
      </c>
      <c r="C3528" s="102">
        <v>70</v>
      </c>
      <c r="D3528" s="2">
        <v>1.4</v>
      </c>
    </row>
    <row r="3529" spans="1:4" ht="15.75" customHeight="1">
      <c r="A3529" s="1" t="s">
        <v>8</v>
      </c>
      <c r="B3529" s="2" t="s">
        <v>454</v>
      </c>
      <c r="C3529" s="102">
        <v>85</v>
      </c>
      <c r="D3529" s="2">
        <v>0.04</v>
      </c>
    </row>
    <row r="3530" spans="1:4" ht="15.75" customHeight="1">
      <c r="A3530" s="1" t="s">
        <v>8</v>
      </c>
      <c r="B3530" s="2" t="s">
        <v>454</v>
      </c>
      <c r="C3530" s="102">
        <v>110</v>
      </c>
      <c r="D3530" s="2">
        <v>0.12</v>
      </c>
    </row>
    <row r="3531" spans="1:4" ht="15.75" customHeight="1">
      <c r="A3531" s="1" t="s">
        <v>8</v>
      </c>
      <c r="B3531" s="2" t="s">
        <v>454</v>
      </c>
      <c r="C3531" s="102">
        <v>120</v>
      </c>
      <c r="D3531" s="2">
        <v>0.17</v>
      </c>
    </row>
    <row r="3532" spans="1:4" ht="15.75" customHeight="1">
      <c r="A3532" s="1" t="s">
        <v>8</v>
      </c>
      <c r="B3532" s="2" t="s">
        <v>454</v>
      </c>
      <c r="C3532" s="102">
        <v>140</v>
      </c>
      <c r="D3532" s="2">
        <v>0.35</v>
      </c>
    </row>
    <row r="3533" spans="1:4" ht="15.75" customHeight="1">
      <c r="A3533" s="1" t="s">
        <v>8</v>
      </c>
      <c r="B3533" s="2" t="s">
        <v>454</v>
      </c>
      <c r="C3533" s="102">
        <v>180</v>
      </c>
      <c r="D3533" s="2">
        <v>0.66</v>
      </c>
    </row>
    <row r="3534" spans="1:4" ht="15.75" customHeight="1">
      <c r="A3534" s="1" t="s">
        <v>532</v>
      </c>
      <c r="B3534" s="2" t="s">
        <v>454</v>
      </c>
      <c r="C3534" s="102">
        <v>1.8</v>
      </c>
      <c r="D3534" s="2">
        <v>0.14399999999999999</v>
      </c>
    </row>
    <row r="3535" spans="1:4" ht="15.75" customHeight="1">
      <c r="A3535" s="5" t="s">
        <v>532</v>
      </c>
      <c r="B3535" s="5" t="s">
        <v>598</v>
      </c>
      <c r="C3535" s="100">
        <v>7</v>
      </c>
      <c r="D3535" s="7">
        <v>17.82</v>
      </c>
    </row>
    <row r="3536" spans="1:4" ht="15.75" customHeight="1">
      <c r="A3536" s="5" t="s">
        <v>532</v>
      </c>
      <c r="B3536" s="5" t="s">
        <v>598</v>
      </c>
      <c r="C3536" s="100">
        <v>22</v>
      </c>
      <c r="D3536" s="7">
        <v>4.0999999999999996</v>
      </c>
    </row>
    <row r="3537" spans="1:4" ht="15.75" customHeight="1">
      <c r="A3537" s="5" t="s">
        <v>532</v>
      </c>
      <c r="B3537" s="5" t="s">
        <v>598</v>
      </c>
      <c r="C3537" s="100">
        <v>24</v>
      </c>
      <c r="D3537" s="7">
        <v>16</v>
      </c>
    </row>
    <row r="3538" spans="1:4" ht="15.75" customHeight="1">
      <c r="A3538" s="5" t="s">
        <v>532</v>
      </c>
      <c r="B3538" s="5" t="s">
        <v>598</v>
      </c>
      <c r="C3538" s="100">
        <v>25</v>
      </c>
      <c r="D3538" s="7">
        <v>8.1</v>
      </c>
    </row>
    <row r="3539" spans="1:4" ht="15.75" customHeight="1">
      <c r="A3539" s="5" t="s">
        <v>532</v>
      </c>
      <c r="B3539" s="5" t="s">
        <v>598</v>
      </c>
      <c r="C3539" s="100">
        <v>28</v>
      </c>
      <c r="D3539" s="7">
        <v>11.1</v>
      </c>
    </row>
    <row r="3540" spans="1:4" ht="15.75" customHeight="1">
      <c r="A3540" s="5" t="s">
        <v>532</v>
      </c>
      <c r="B3540" s="5" t="s">
        <v>598</v>
      </c>
      <c r="C3540" s="100">
        <v>36</v>
      </c>
      <c r="D3540" s="7">
        <v>12.2</v>
      </c>
    </row>
    <row r="3541" spans="1:4" ht="15.75" customHeight="1">
      <c r="A3541" s="5" t="s">
        <v>532</v>
      </c>
      <c r="B3541" s="5" t="s">
        <v>598</v>
      </c>
      <c r="C3541" s="100">
        <v>43</v>
      </c>
      <c r="D3541" s="7">
        <v>8.4</v>
      </c>
    </row>
    <row r="3542" spans="1:4" ht="15.75" customHeight="1">
      <c r="A3542" s="5" t="s">
        <v>294</v>
      </c>
      <c r="B3542" s="5" t="s">
        <v>598</v>
      </c>
      <c r="C3542" s="100" t="s">
        <v>442</v>
      </c>
      <c r="D3542" s="7">
        <v>0.43</v>
      </c>
    </row>
    <row r="3543" spans="1:4" ht="15.75" customHeight="1">
      <c r="A3543" s="5" t="s">
        <v>294</v>
      </c>
      <c r="B3543" s="5" t="s">
        <v>598</v>
      </c>
      <c r="C3543" s="100" t="s">
        <v>599</v>
      </c>
      <c r="D3543" s="7">
        <v>3.54</v>
      </c>
    </row>
    <row r="3544" spans="1:4" ht="15.75" customHeight="1">
      <c r="A3544" s="5" t="s">
        <v>294</v>
      </c>
      <c r="B3544" s="5" t="s">
        <v>598</v>
      </c>
      <c r="C3544" s="100" t="s">
        <v>600</v>
      </c>
      <c r="D3544" s="7">
        <v>9.2100000000000009</v>
      </c>
    </row>
    <row r="3545" spans="1:4" ht="15.75" customHeight="1">
      <c r="A3545" s="5" t="s">
        <v>294</v>
      </c>
      <c r="B3545" s="5" t="s">
        <v>598</v>
      </c>
      <c r="C3545" s="100" t="s">
        <v>601</v>
      </c>
      <c r="D3545" s="7">
        <v>4.79</v>
      </c>
    </row>
    <row r="3546" spans="1:4" ht="15.75" customHeight="1">
      <c r="A3546" s="5" t="s">
        <v>294</v>
      </c>
      <c r="B3546" s="5" t="s">
        <v>598</v>
      </c>
      <c r="C3546" s="100" t="s">
        <v>602</v>
      </c>
      <c r="D3546" s="7">
        <v>4.2699999999999996</v>
      </c>
    </row>
    <row r="3547" spans="1:4" ht="15.75" customHeight="1">
      <c r="A3547" s="5" t="s">
        <v>294</v>
      </c>
      <c r="B3547" s="5" t="s">
        <v>598</v>
      </c>
      <c r="C3547" s="100" t="s">
        <v>603</v>
      </c>
      <c r="D3547" s="7">
        <v>22.41</v>
      </c>
    </row>
    <row r="3548" spans="1:4" ht="15.75" customHeight="1">
      <c r="A3548" s="5" t="s">
        <v>294</v>
      </c>
      <c r="B3548" s="5" t="s">
        <v>598</v>
      </c>
      <c r="C3548" s="100" t="s">
        <v>604</v>
      </c>
      <c r="D3548" s="7">
        <v>16.765000000000001</v>
      </c>
    </row>
    <row r="3549" spans="1:4" ht="15.75" customHeight="1">
      <c r="A3549" s="5" t="s">
        <v>18</v>
      </c>
      <c r="B3549" s="5" t="s">
        <v>455</v>
      </c>
      <c r="C3549" s="100">
        <v>14</v>
      </c>
      <c r="D3549" s="7">
        <v>3.0000000000000001E-3</v>
      </c>
    </row>
    <row r="3550" spans="1:4" ht="15.75" customHeight="1">
      <c r="A3550" s="5" t="s">
        <v>18</v>
      </c>
      <c r="B3550" s="5" t="s">
        <v>455</v>
      </c>
      <c r="C3550" s="100">
        <v>35</v>
      </c>
      <c r="D3550" s="7">
        <v>3.5999999999999997E-2</v>
      </c>
    </row>
    <row r="3551" spans="1:4" ht="15.75" customHeight="1">
      <c r="A3551" s="5" t="s">
        <v>18</v>
      </c>
      <c r="B3551" s="5" t="s">
        <v>455</v>
      </c>
      <c r="C3551" s="100">
        <v>36</v>
      </c>
      <c r="D3551" s="7">
        <v>7.0000000000000007E-2</v>
      </c>
    </row>
    <row r="3552" spans="1:4" ht="15.75" customHeight="1">
      <c r="A3552" s="5" t="s">
        <v>18</v>
      </c>
      <c r="B3552" s="5" t="s">
        <v>455</v>
      </c>
      <c r="C3552" s="100">
        <v>40</v>
      </c>
      <c r="D3552" s="7">
        <v>7.0000000000000007E-2</v>
      </c>
    </row>
    <row r="3553" spans="1:4" ht="15.75" customHeight="1">
      <c r="A3553" s="5" t="s">
        <v>18</v>
      </c>
      <c r="B3553" s="5" t="s">
        <v>455</v>
      </c>
      <c r="C3553" s="100">
        <v>60</v>
      </c>
      <c r="D3553" s="7">
        <v>0.13</v>
      </c>
    </row>
    <row r="3554" spans="1:4" ht="15.75" customHeight="1">
      <c r="A3554" s="5" t="s">
        <v>18</v>
      </c>
      <c r="B3554" s="5" t="s">
        <v>455</v>
      </c>
      <c r="C3554" s="100">
        <v>140</v>
      </c>
      <c r="D3554" s="7">
        <v>0.2</v>
      </c>
    </row>
    <row r="3555" spans="1:4" ht="15.75" customHeight="1">
      <c r="A3555" s="5" t="s">
        <v>18</v>
      </c>
      <c r="B3555" s="5" t="s">
        <v>455</v>
      </c>
      <c r="C3555" s="100">
        <v>190</v>
      </c>
      <c r="D3555" s="7">
        <v>2.5</v>
      </c>
    </row>
    <row r="3556" spans="1:4" ht="15.75" customHeight="1">
      <c r="A3556" s="5" t="s">
        <v>279</v>
      </c>
      <c r="B3556" s="5" t="s">
        <v>455</v>
      </c>
      <c r="C3556" s="100">
        <v>36</v>
      </c>
      <c r="D3556" s="7">
        <v>7.1999999999999995E-2</v>
      </c>
    </row>
    <row r="3557" spans="1:4" ht="15.75" customHeight="1">
      <c r="A3557" s="11" t="s">
        <v>13</v>
      </c>
      <c r="B3557" s="27" t="s">
        <v>456</v>
      </c>
      <c r="C3557" s="103">
        <v>50</v>
      </c>
      <c r="D3557" s="29">
        <v>0.5</v>
      </c>
    </row>
    <row r="3558" spans="1:4" ht="15.75" customHeight="1">
      <c r="A3558" s="1" t="s">
        <v>8</v>
      </c>
      <c r="B3558" s="2" t="s">
        <v>457</v>
      </c>
      <c r="C3558" s="102">
        <v>9</v>
      </c>
      <c r="D3558" s="2">
        <v>0.28000000000000003</v>
      </c>
    </row>
    <row r="3559" spans="1:4" ht="15.75" customHeight="1">
      <c r="A3559" s="1" t="s">
        <v>8</v>
      </c>
      <c r="B3559" s="2" t="s">
        <v>457</v>
      </c>
      <c r="C3559" s="102">
        <v>10</v>
      </c>
      <c r="D3559" s="2">
        <v>0.33500000000000002</v>
      </c>
    </row>
    <row r="3560" spans="1:4" ht="15.75" customHeight="1">
      <c r="A3560" s="1" t="s">
        <v>8</v>
      </c>
      <c r="B3560" s="2" t="s">
        <v>457</v>
      </c>
      <c r="C3560" s="102">
        <v>12</v>
      </c>
      <c r="D3560" s="2">
        <v>0.23300000000000001</v>
      </c>
    </row>
    <row r="3561" spans="1:4" ht="15.75" customHeight="1">
      <c r="A3561" s="1" t="s">
        <v>8</v>
      </c>
      <c r="B3561" s="2" t="s">
        <v>457</v>
      </c>
      <c r="C3561" s="102">
        <v>14</v>
      </c>
      <c r="D3561" s="2">
        <v>0.34399999999999997</v>
      </c>
    </row>
    <row r="3562" spans="1:4" ht="15.75" customHeight="1">
      <c r="A3562" s="1" t="s">
        <v>8</v>
      </c>
      <c r="B3562" s="2" t="s">
        <v>457</v>
      </c>
      <c r="C3562" s="102">
        <v>16</v>
      </c>
      <c r="D3562" s="2">
        <v>2.6389999999999998</v>
      </c>
    </row>
    <row r="3563" spans="1:4" ht="15.75" customHeight="1">
      <c r="A3563" s="1" t="s">
        <v>8</v>
      </c>
      <c r="B3563" s="2" t="s">
        <v>457</v>
      </c>
      <c r="C3563" s="102">
        <v>22</v>
      </c>
      <c r="D3563" s="2">
        <v>1.0069999999999999</v>
      </c>
    </row>
    <row r="3564" spans="1:4" ht="15.75" customHeight="1">
      <c r="A3564" s="1" t="s">
        <v>8</v>
      </c>
      <c r="B3564" s="2" t="s">
        <v>457</v>
      </c>
      <c r="C3564" s="102">
        <v>25</v>
      </c>
      <c r="D3564" s="2">
        <v>0.32300000000000001</v>
      </c>
    </row>
    <row r="3565" spans="1:4" ht="15.75" customHeight="1">
      <c r="A3565" s="1" t="s">
        <v>8</v>
      </c>
      <c r="B3565" s="2" t="s">
        <v>457</v>
      </c>
      <c r="C3565" s="102">
        <v>27</v>
      </c>
      <c r="D3565" s="2">
        <v>0.82399999999999995</v>
      </c>
    </row>
    <row r="3566" spans="1:4" ht="15.75" customHeight="1">
      <c r="A3566" s="1" t="s">
        <v>8</v>
      </c>
      <c r="B3566" s="2" t="s">
        <v>457</v>
      </c>
      <c r="C3566" s="102">
        <v>30</v>
      </c>
      <c r="D3566" s="2">
        <v>0.15</v>
      </c>
    </row>
    <row r="3567" spans="1:4" ht="15.75" customHeight="1">
      <c r="A3567" s="1" t="s">
        <v>8</v>
      </c>
      <c r="B3567" s="2" t="s">
        <v>457</v>
      </c>
      <c r="C3567" s="102">
        <v>36</v>
      </c>
      <c r="D3567" s="2">
        <v>1</v>
      </c>
    </row>
    <row r="3568" spans="1:4" ht="15.75" customHeight="1">
      <c r="A3568" s="1" t="s">
        <v>8</v>
      </c>
      <c r="B3568" s="2" t="s">
        <v>457</v>
      </c>
      <c r="C3568" s="102">
        <v>40</v>
      </c>
      <c r="D3568" s="2">
        <v>0.19</v>
      </c>
    </row>
    <row r="3569" spans="1:4" ht="15.75" customHeight="1">
      <c r="A3569" s="1" t="s">
        <v>8</v>
      </c>
      <c r="B3569" s="2" t="s">
        <v>457</v>
      </c>
      <c r="C3569" s="102">
        <v>45</v>
      </c>
      <c r="D3569" s="2">
        <v>1</v>
      </c>
    </row>
    <row r="3570" spans="1:4" ht="15.75" customHeight="1">
      <c r="A3570" s="1" t="s">
        <v>8</v>
      </c>
      <c r="B3570" s="2" t="s">
        <v>457</v>
      </c>
      <c r="C3570" s="102">
        <v>50</v>
      </c>
      <c r="D3570" s="2">
        <v>2.0099999999999998</v>
      </c>
    </row>
    <row r="3571" spans="1:4" ht="15.75" customHeight="1">
      <c r="A3571" s="1" t="s">
        <v>8</v>
      </c>
      <c r="B3571" s="2" t="s">
        <v>457</v>
      </c>
      <c r="C3571" s="102">
        <v>56</v>
      </c>
      <c r="D3571" s="2">
        <v>2</v>
      </c>
    </row>
    <row r="3572" spans="1:4" ht="15.75" customHeight="1">
      <c r="A3572" s="1" t="s">
        <v>8</v>
      </c>
      <c r="B3572" s="2" t="s">
        <v>457</v>
      </c>
      <c r="C3572" s="102">
        <v>65</v>
      </c>
      <c r="D3572" s="2">
        <v>2.5</v>
      </c>
    </row>
    <row r="3573" spans="1:4" ht="15.75" customHeight="1">
      <c r="A3573" s="1" t="s">
        <v>8</v>
      </c>
      <c r="B3573" s="2" t="s">
        <v>457</v>
      </c>
      <c r="C3573" s="102">
        <v>70</v>
      </c>
      <c r="D3573" s="2">
        <v>3.2</v>
      </c>
    </row>
    <row r="3574" spans="1:4" ht="15.75" customHeight="1">
      <c r="A3574" s="1" t="s">
        <v>8</v>
      </c>
      <c r="B3574" s="2" t="s">
        <v>457</v>
      </c>
      <c r="C3574" s="102">
        <v>80</v>
      </c>
      <c r="D3574" s="2">
        <v>4</v>
      </c>
    </row>
    <row r="3575" spans="1:4" ht="15.75" customHeight="1">
      <c r="A3575" s="1" t="s">
        <v>8</v>
      </c>
      <c r="B3575" s="2" t="s">
        <v>457</v>
      </c>
      <c r="C3575" s="102">
        <v>90</v>
      </c>
      <c r="D3575" s="2">
        <v>1.3</v>
      </c>
    </row>
    <row r="3576" spans="1:4" ht="15.75" customHeight="1">
      <c r="A3576" s="1" t="s">
        <v>8</v>
      </c>
      <c r="B3576" s="2" t="s">
        <v>457</v>
      </c>
      <c r="C3576" s="102">
        <v>100</v>
      </c>
      <c r="D3576" s="2">
        <v>1.98</v>
      </c>
    </row>
    <row r="3577" spans="1:4" ht="15.75" customHeight="1">
      <c r="A3577" s="1" t="s">
        <v>8</v>
      </c>
      <c r="B3577" s="2" t="s">
        <v>457</v>
      </c>
      <c r="C3577" s="102">
        <v>110</v>
      </c>
      <c r="D3577" s="2">
        <v>3.2</v>
      </c>
    </row>
    <row r="3578" spans="1:4" ht="15.75" customHeight="1">
      <c r="A3578" s="1" t="s">
        <v>8</v>
      </c>
      <c r="B3578" s="2" t="s">
        <v>457</v>
      </c>
      <c r="C3578" s="2">
        <v>120</v>
      </c>
      <c r="D3578" s="2">
        <v>2.9</v>
      </c>
    </row>
    <row r="3579" spans="1:4" ht="15.75" customHeight="1">
      <c r="A3579" s="1" t="s">
        <v>8</v>
      </c>
      <c r="B3579" s="2" t="s">
        <v>457</v>
      </c>
      <c r="C3579" s="2">
        <v>130</v>
      </c>
      <c r="D3579" s="2">
        <v>4.3</v>
      </c>
    </row>
    <row r="3580" spans="1:4" ht="15.75" customHeight="1">
      <c r="A3580" s="1" t="s">
        <v>8</v>
      </c>
      <c r="B3580" s="2" t="s">
        <v>457</v>
      </c>
      <c r="C3580" s="2">
        <v>140</v>
      </c>
      <c r="D3580" s="2">
        <v>2.9</v>
      </c>
    </row>
    <row r="3581" spans="1:4" ht="15.75" customHeight="1">
      <c r="A3581" s="1" t="s">
        <v>8</v>
      </c>
      <c r="B3581" s="2" t="s">
        <v>457</v>
      </c>
      <c r="C3581" s="2">
        <v>150</v>
      </c>
      <c r="D3581" s="2">
        <v>1.98</v>
      </c>
    </row>
    <row r="3582" spans="1:4" ht="15.75" customHeight="1">
      <c r="A3582" s="1" t="s">
        <v>8</v>
      </c>
      <c r="B3582" s="2" t="s">
        <v>457</v>
      </c>
      <c r="C3582" s="2">
        <v>160</v>
      </c>
      <c r="D3582" s="2">
        <v>3.6</v>
      </c>
    </row>
    <row r="3583" spans="1:4" ht="15.75" customHeight="1">
      <c r="A3583" s="1" t="s">
        <v>8</v>
      </c>
      <c r="B3583" s="2" t="s">
        <v>457</v>
      </c>
      <c r="C3583" s="2">
        <v>170</v>
      </c>
      <c r="D3583" s="2">
        <v>4</v>
      </c>
    </row>
    <row r="3584" spans="1:4" ht="15.75" customHeight="1">
      <c r="A3584" s="1" t="s">
        <v>8</v>
      </c>
      <c r="B3584" s="2" t="s">
        <v>457</v>
      </c>
      <c r="C3584" s="2">
        <v>180</v>
      </c>
      <c r="D3584" s="2">
        <v>3.6</v>
      </c>
    </row>
    <row r="3585" spans="1:4" ht="15.75" customHeight="1">
      <c r="A3585" s="1" t="s">
        <v>8</v>
      </c>
      <c r="B3585" s="2" t="s">
        <v>457</v>
      </c>
      <c r="C3585" s="2">
        <v>190</v>
      </c>
      <c r="D3585" s="2">
        <v>2.98</v>
      </c>
    </row>
    <row r="3586" spans="1:4" ht="15.75" customHeight="1">
      <c r="A3586" s="1" t="s">
        <v>8</v>
      </c>
      <c r="B3586" s="2" t="s">
        <v>457</v>
      </c>
      <c r="C3586" s="2">
        <v>200</v>
      </c>
      <c r="D3586" s="2">
        <v>3.5</v>
      </c>
    </row>
    <row r="3587" spans="1:4" ht="15.75" customHeight="1">
      <c r="A3587" s="1" t="s">
        <v>13</v>
      </c>
      <c r="B3587" s="2" t="s">
        <v>457</v>
      </c>
      <c r="C3587" s="2">
        <v>3.5</v>
      </c>
      <c r="D3587" s="2">
        <v>0.5</v>
      </c>
    </row>
    <row r="3588" spans="1:4" ht="15.75" customHeight="1">
      <c r="A3588" s="1" t="s">
        <v>13</v>
      </c>
      <c r="B3588" s="2" t="s">
        <v>457</v>
      </c>
      <c r="C3588" s="2">
        <v>3.9</v>
      </c>
      <c r="D3588" s="2">
        <v>0.5</v>
      </c>
    </row>
    <row r="3589" spans="1:4" ht="15.75" customHeight="1">
      <c r="A3589" s="1" t="s">
        <v>13</v>
      </c>
      <c r="B3589" s="2" t="s">
        <v>457</v>
      </c>
      <c r="C3589" s="2">
        <v>5</v>
      </c>
      <c r="D3589" s="2">
        <v>0.5</v>
      </c>
    </row>
    <row r="3590" spans="1:4" ht="15.75" customHeight="1">
      <c r="A3590" s="1" t="s">
        <v>13</v>
      </c>
      <c r="B3590" s="2" t="s">
        <v>457</v>
      </c>
      <c r="C3590" s="2">
        <v>6</v>
      </c>
      <c r="D3590" s="2">
        <v>0.5</v>
      </c>
    </row>
    <row r="3591" spans="1:4" ht="15.75" customHeight="1">
      <c r="A3591" s="1" t="s">
        <v>13</v>
      </c>
      <c r="B3591" s="2" t="s">
        <v>457</v>
      </c>
      <c r="C3591" s="2">
        <v>8</v>
      </c>
      <c r="D3591" s="2">
        <v>0.5</v>
      </c>
    </row>
    <row r="3592" spans="1:4" ht="15.75" customHeight="1">
      <c r="A3592" s="1" t="s">
        <v>13</v>
      </c>
      <c r="B3592" s="2" t="s">
        <v>457</v>
      </c>
      <c r="C3592" s="2">
        <v>10</v>
      </c>
      <c r="D3592" s="2">
        <v>0.5</v>
      </c>
    </row>
    <row r="3593" spans="1:4" ht="15.75" customHeight="1">
      <c r="A3593" s="1" t="s">
        <v>13</v>
      </c>
      <c r="B3593" s="2" t="s">
        <v>457</v>
      </c>
      <c r="C3593" s="2">
        <v>12</v>
      </c>
      <c r="D3593" s="2">
        <v>0.5</v>
      </c>
    </row>
    <row r="3594" spans="1:4" ht="15.75" customHeight="1">
      <c r="A3594" s="1" t="s">
        <v>13</v>
      </c>
      <c r="B3594" s="2" t="s">
        <v>457</v>
      </c>
      <c r="C3594" s="2">
        <v>16</v>
      </c>
      <c r="D3594" s="2">
        <v>0.5</v>
      </c>
    </row>
    <row r="3595" spans="1:4" ht="15.75" customHeight="1">
      <c r="A3595" s="1" t="s">
        <v>13</v>
      </c>
      <c r="B3595" s="2" t="s">
        <v>457</v>
      </c>
      <c r="C3595" s="2">
        <v>30</v>
      </c>
      <c r="D3595" s="2">
        <v>0.5</v>
      </c>
    </row>
    <row r="3596" spans="1:4" ht="15.75" customHeight="1">
      <c r="A3596" s="1" t="s">
        <v>8</v>
      </c>
      <c r="B3596" s="2" t="s">
        <v>458</v>
      </c>
      <c r="C3596" s="2">
        <v>12</v>
      </c>
      <c r="D3596" s="2">
        <v>0.32700000000000001</v>
      </c>
    </row>
    <row r="3597" spans="1:4" ht="15.75" customHeight="1">
      <c r="A3597" s="1" t="s">
        <v>8</v>
      </c>
      <c r="B3597" s="2" t="s">
        <v>458</v>
      </c>
      <c r="C3597" s="2">
        <v>16</v>
      </c>
      <c r="D3597" s="2">
        <v>1</v>
      </c>
    </row>
    <row r="3598" spans="1:4" ht="15.75" customHeight="1">
      <c r="A3598" s="1" t="s">
        <v>8</v>
      </c>
      <c r="B3598" s="2" t="s">
        <v>458</v>
      </c>
      <c r="C3598" s="2">
        <v>20</v>
      </c>
      <c r="D3598" s="2">
        <v>0.26100000000000001</v>
      </c>
    </row>
    <row r="3599" spans="1:4" ht="15.75" customHeight="1">
      <c r="A3599" s="1" t="s">
        <v>8</v>
      </c>
      <c r="B3599" s="2" t="s">
        <v>458</v>
      </c>
      <c r="C3599" s="2">
        <v>25</v>
      </c>
      <c r="D3599" s="2">
        <v>0.77200000000000002</v>
      </c>
    </row>
    <row r="3600" spans="1:4" ht="15.75" customHeight="1">
      <c r="A3600" s="1" t="s">
        <v>8</v>
      </c>
      <c r="B3600" s="2" t="s">
        <v>458</v>
      </c>
      <c r="C3600" s="2">
        <v>30</v>
      </c>
      <c r="D3600" s="2">
        <v>0.318</v>
      </c>
    </row>
    <row r="3601" spans="1:4" ht="15.75" customHeight="1">
      <c r="A3601" s="1" t="s">
        <v>8</v>
      </c>
      <c r="B3601" s="2" t="s">
        <v>458</v>
      </c>
      <c r="C3601" s="2">
        <v>35</v>
      </c>
      <c r="D3601" s="2">
        <v>1.04</v>
      </c>
    </row>
    <row r="3602" spans="1:4" ht="15.75" customHeight="1">
      <c r="A3602" s="1" t="s">
        <v>8</v>
      </c>
      <c r="B3602" s="2" t="s">
        <v>458</v>
      </c>
      <c r="C3602" s="2">
        <v>40</v>
      </c>
      <c r="D3602" s="2">
        <v>1.6</v>
      </c>
    </row>
    <row r="3603" spans="1:4" ht="15.75" customHeight="1">
      <c r="A3603" s="1" t="s">
        <v>8</v>
      </c>
      <c r="B3603" s="2" t="s">
        <v>458</v>
      </c>
      <c r="C3603" s="2">
        <v>45</v>
      </c>
      <c r="D3603" s="2">
        <v>0.28100000000000003</v>
      </c>
    </row>
    <row r="3604" spans="1:4" ht="15.75" customHeight="1">
      <c r="A3604" s="1" t="s">
        <v>8</v>
      </c>
      <c r="B3604" s="2" t="s">
        <v>458</v>
      </c>
      <c r="C3604" s="2">
        <v>50</v>
      </c>
      <c r="D3604" s="2">
        <v>1.57</v>
      </c>
    </row>
    <row r="3605" spans="1:4" ht="15.75" customHeight="1">
      <c r="A3605" s="1" t="s">
        <v>8</v>
      </c>
      <c r="B3605" s="2" t="s">
        <v>458</v>
      </c>
      <c r="C3605" s="2">
        <v>65</v>
      </c>
      <c r="D3605" s="2">
        <v>638</v>
      </c>
    </row>
    <row r="3606" spans="1:4" ht="15.75" customHeight="1">
      <c r="A3606" s="1" t="s">
        <v>8</v>
      </c>
      <c r="B3606" s="2" t="s">
        <v>458</v>
      </c>
      <c r="C3606" s="2">
        <v>70</v>
      </c>
      <c r="D3606" s="2">
        <v>0.19600000000000001</v>
      </c>
    </row>
    <row r="3607" spans="1:4" ht="15.75" customHeight="1">
      <c r="A3607" s="1" t="s">
        <v>8</v>
      </c>
      <c r="B3607" s="2" t="s">
        <v>458</v>
      </c>
      <c r="C3607" s="2">
        <v>75</v>
      </c>
      <c r="D3607" s="2">
        <v>3</v>
      </c>
    </row>
    <row r="3608" spans="1:4" ht="15.75" customHeight="1">
      <c r="A3608" s="1" t="s">
        <v>8</v>
      </c>
      <c r="B3608" s="2" t="s">
        <v>458</v>
      </c>
      <c r="C3608" s="2">
        <v>80</v>
      </c>
      <c r="D3608" s="2">
        <v>2.8919999999999999</v>
      </c>
    </row>
    <row r="3609" spans="1:4" ht="15.75" customHeight="1">
      <c r="A3609" s="1" t="s">
        <v>8</v>
      </c>
      <c r="B3609" s="2" t="s">
        <v>458</v>
      </c>
      <c r="C3609" s="2">
        <v>90</v>
      </c>
      <c r="D3609" s="2">
        <v>1.7090000000000001</v>
      </c>
    </row>
    <row r="3610" spans="1:4" ht="15.75" customHeight="1">
      <c r="A3610" s="1" t="s">
        <v>8</v>
      </c>
      <c r="B3610" s="2" t="s">
        <v>458</v>
      </c>
      <c r="C3610" s="2">
        <v>100</v>
      </c>
      <c r="D3610" s="2">
        <v>1.88</v>
      </c>
    </row>
    <row r="3611" spans="1:4" ht="15.75" customHeight="1">
      <c r="A3611" s="1" t="s">
        <v>8</v>
      </c>
      <c r="B3611" s="2" t="s">
        <v>458</v>
      </c>
      <c r="C3611" s="2">
        <v>105</v>
      </c>
      <c r="D3611" s="2">
        <v>1.45</v>
      </c>
    </row>
    <row r="3612" spans="1:4" ht="15.75" customHeight="1">
      <c r="A3612" s="1" t="s">
        <v>8</v>
      </c>
      <c r="B3612" s="2" t="s">
        <v>458</v>
      </c>
      <c r="C3612" s="2">
        <v>110</v>
      </c>
      <c r="D3612" s="2">
        <v>2.6749999999999998</v>
      </c>
    </row>
    <row r="3613" spans="1:4" ht="15.75" customHeight="1">
      <c r="A3613" s="1" t="s">
        <v>8</v>
      </c>
      <c r="B3613" s="2" t="s">
        <v>458</v>
      </c>
      <c r="C3613" s="2">
        <v>115</v>
      </c>
      <c r="D3613" s="2">
        <v>0.28000000000000003</v>
      </c>
    </row>
    <row r="3614" spans="1:4" ht="15.75" customHeight="1">
      <c r="A3614" s="1" t="s">
        <v>8</v>
      </c>
      <c r="B3614" s="2" t="s">
        <v>458</v>
      </c>
      <c r="C3614" s="2">
        <v>120</v>
      </c>
      <c r="D3614" s="2">
        <v>0.216</v>
      </c>
    </row>
    <row r="3615" spans="1:4" ht="15.75" customHeight="1">
      <c r="A3615" s="1" t="s">
        <v>8</v>
      </c>
      <c r="B3615" s="2" t="s">
        <v>458</v>
      </c>
      <c r="C3615" s="2">
        <v>130</v>
      </c>
      <c r="D3615" s="2">
        <v>1.165</v>
      </c>
    </row>
    <row r="3616" spans="1:4" ht="15.75" customHeight="1">
      <c r="A3616" s="1" t="s">
        <v>8</v>
      </c>
      <c r="B3616" s="2" t="s">
        <v>458</v>
      </c>
      <c r="C3616" s="2">
        <v>140</v>
      </c>
      <c r="D3616" s="2">
        <v>1.01</v>
      </c>
    </row>
    <row r="3617" spans="1:4" ht="15.75" customHeight="1">
      <c r="A3617" s="1" t="s">
        <v>8</v>
      </c>
      <c r="B3617" s="2" t="s">
        <v>458</v>
      </c>
      <c r="C3617" s="2">
        <v>150</v>
      </c>
      <c r="D3617" s="2">
        <v>3.45</v>
      </c>
    </row>
    <row r="3618" spans="1:4" ht="15.75" customHeight="1">
      <c r="A3618" s="1" t="s">
        <v>8</v>
      </c>
      <c r="B3618" s="2" t="s">
        <v>458</v>
      </c>
      <c r="C3618" s="2">
        <v>160</v>
      </c>
      <c r="D3618" s="2">
        <v>4.5599999999999996</v>
      </c>
    </row>
    <row r="3619" spans="1:4" ht="15.75" customHeight="1">
      <c r="A3619" s="1" t="s">
        <v>8</v>
      </c>
      <c r="B3619" s="2" t="s">
        <v>458</v>
      </c>
      <c r="C3619" s="2">
        <v>170</v>
      </c>
      <c r="D3619" s="2">
        <v>1.88</v>
      </c>
    </row>
    <row r="3620" spans="1:4" ht="15.75" customHeight="1">
      <c r="A3620" s="1" t="s">
        <v>8</v>
      </c>
      <c r="B3620" s="2" t="s">
        <v>458</v>
      </c>
      <c r="C3620" s="2">
        <v>180</v>
      </c>
      <c r="D3620" s="2">
        <v>1.45</v>
      </c>
    </row>
    <row r="3621" spans="1:4" ht="15.75" customHeight="1">
      <c r="A3621" s="1" t="s">
        <v>8</v>
      </c>
      <c r="B3621" s="2" t="s">
        <v>458</v>
      </c>
      <c r="C3621" s="2">
        <v>190</v>
      </c>
      <c r="D3621" s="2">
        <v>2.6749999999999998</v>
      </c>
    </row>
    <row r="3622" spans="1:4" ht="15.75" customHeight="1">
      <c r="A3622" s="1" t="s">
        <v>8</v>
      </c>
      <c r="B3622" s="2" t="s">
        <v>458</v>
      </c>
      <c r="C3622" s="2">
        <v>200</v>
      </c>
      <c r="D3622" s="2">
        <v>0.28000000000000003</v>
      </c>
    </row>
    <row r="3623" spans="1:4" ht="15.75" customHeight="1">
      <c r="A3623" s="1" t="s">
        <v>8</v>
      </c>
      <c r="B3623" s="2" t="s">
        <v>458</v>
      </c>
      <c r="C3623" s="2">
        <v>210</v>
      </c>
      <c r="D3623" s="2">
        <v>0.216</v>
      </c>
    </row>
    <row r="3624" spans="1:4" ht="15.75" customHeight="1">
      <c r="A3624" s="1" t="s">
        <v>8</v>
      </c>
      <c r="B3624" s="2" t="s">
        <v>458</v>
      </c>
      <c r="C3624" s="2">
        <v>220</v>
      </c>
      <c r="D3624" s="2">
        <v>1.165</v>
      </c>
    </row>
    <row r="3625" spans="1:4" ht="15.75" customHeight="1">
      <c r="A3625" s="1" t="s">
        <v>8</v>
      </c>
      <c r="B3625" s="2" t="s">
        <v>458</v>
      </c>
      <c r="C3625" s="2">
        <v>230</v>
      </c>
      <c r="D3625" s="2">
        <v>3.2</v>
      </c>
    </row>
    <row r="3626" spans="1:4" ht="15.75" customHeight="1">
      <c r="A3626" s="1" t="s">
        <v>13</v>
      </c>
      <c r="B3626" s="2" t="s">
        <v>458</v>
      </c>
      <c r="C3626" s="2">
        <v>3.5</v>
      </c>
      <c r="D3626" s="2">
        <v>0.5</v>
      </c>
    </row>
    <row r="3627" spans="1:4" ht="15.75" customHeight="1">
      <c r="A3627" s="1" t="s">
        <v>13</v>
      </c>
      <c r="B3627" s="2" t="s">
        <v>458</v>
      </c>
      <c r="C3627" s="2">
        <v>4</v>
      </c>
      <c r="D3627" s="2">
        <v>0.5</v>
      </c>
    </row>
    <row r="3628" spans="1:4" ht="15.75" customHeight="1">
      <c r="A3628" s="1" t="s">
        <v>13</v>
      </c>
      <c r="B3628" s="2" t="s">
        <v>458</v>
      </c>
      <c r="C3628" s="2">
        <v>5</v>
      </c>
      <c r="D3628" s="2">
        <v>0.5</v>
      </c>
    </row>
    <row r="3629" spans="1:4" ht="15.75" customHeight="1">
      <c r="A3629" s="1" t="s">
        <v>13</v>
      </c>
      <c r="B3629" s="2" t="s">
        <v>458</v>
      </c>
      <c r="C3629" s="2">
        <v>6</v>
      </c>
      <c r="D3629" s="2">
        <v>0.5</v>
      </c>
    </row>
    <row r="3630" spans="1:4" ht="15.75" customHeight="1">
      <c r="A3630" s="1" t="s">
        <v>13</v>
      </c>
      <c r="B3630" s="2" t="s">
        <v>458</v>
      </c>
      <c r="C3630" s="2">
        <v>8</v>
      </c>
      <c r="D3630" s="2">
        <v>0.5</v>
      </c>
    </row>
    <row r="3631" spans="1:4" ht="15.75" customHeight="1">
      <c r="A3631" s="1" t="s">
        <v>13</v>
      </c>
      <c r="B3631" s="2" t="s">
        <v>458</v>
      </c>
      <c r="C3631" s="2">
        <v>10</v>
      </c>
      <c r="D3631" s="2">
        <v>0.5</v>
      </c>
    </row>
    <row r="3632" spans="1:4" ht="15.75" customHeight="1">
      <c r="A3632" s="1" t="s">
        <v>13</v>
      </c>
      <c r="B3632" s="2" t="s">
        <v>458</v>
      </c>
      <c r="C3632" s="2">
        <v>12</v>
      </c>
      <c r="D3632" s="2">
        <v>0.5</v>
      </c>
    </row>
    <row r="3633" spans="1:4" ht="15.75" customHeight="1">
      <c r="A3633" s="1" t="s">
        <v>13</v>
      </c>
      <c r="B3633" s="2" t="s">
        <v>458</v>
      </c>
      <c r="C3633" s="2">
        <v>18</v>
      </c>
      <c r="D3633" s="2">
        <v>0.2</v>
      </c>
    </row>
    <row r="3634" spans="1:4" ht="15.75" customHeight="1">
      <c r="A3634" s="1" t="s">
        <v>13</v>
      </c>
      <c r="B3634" s="2" t="s">
        <v>458</v>
      </c>
      <c r="C3634" s="2">
        <v>30</v>
      </c>
      <c r="D3634" s="2">
        <v>1.1000000000000001</v>
      </c>
    </row>
    <row r="3635" spans="1:4" ht="15.75" customHeight="1">
      <c r="A3635" s="13" t="s">
        <v>18</v>
      </c>
      <c r="B3635" s="5" t="s">
        <v>459</v>
      </c>
      <c r="C3635" s="5">
        <v>8</v>
      </c>
      <c r="D3635" s="5">
        <v>924</v>
      </c>
    </row>
    <row r="3636" spans="1:4" ht="15.75" customHeight="1">
      <c r="A3636" s="13" t="s">
        <v>18</v>
      </c>
      <c r="B3636" s="5" t="s">
        <v>459</v>
      </c>
      <c r="C3636" s="35">
        <v>10</v>
      </c>
      <c r="D3636" s="35">
        <v>0.185</v>
      </c>
    </row>
    <row r="3637" spans="1:4" ht="15.75" customHeight="1">
      <c r="A3637" s="13" t="s">
        <v>18</v>
      </c>
      <c r="B3637" s="5" t="s">
        <v>459</v>
      </c>
      <c r="C3637" s="121">
        <v>15</v>
      </c>
      <c r="D3637" s="35">
        <v>0.39400000000000002</v>
      </c>
    </row>
    <row r="3638" spans="1:4" ht="15.75" customHeight="1">
      <c r="A3638" s="13" t="s">
        <v>18</v>
      </c>
      <c r="B3638" s="5" t="s">
        <v>459</v>
      </c>
      <c r="C3638" s="121">
        <v>20</v>
      </c>
      <c r="D3638" s="35">
        <v>0.63</v>
      </c>
    </row>
    <row r="3639" spans="1:4" ht="15.75" customHeight="1">
      <c r="A3639" s="13" t="s">
        <v>18</v>
      </c>
      <c r="B3639" s="5" t="s">
        <v>459</v>
      </c>
      <c r="C3639" s="121">
        <v>25</v>
      </c>
      <c r="D3639" s="35">
        <v>0.23</v>
      </c>
    </row>
    <row r="3640" spans="1:4" ht="15.75" customHeight="1">
      <c r="A3640" s="13" t="s">
        <v>18</v>
      </c>
      <c r="B3640" s="5" t="s">
        <v>459</v>
      </c>
      <c r="C3640" s="121">
        <v>30</v>
      </c>
      <c r="D3640" s="35">
        <v>0.26900000000000002</v>
      </c>
    </row>
    <row r="3641" spans="1:4" ht="15.75" customHeight="1">
      <c r="A3641" s="13" t="s">
        <v>18</v>
      </c>
      <c r="B3641" s="5" t="s">
        <v>459</v>
      </c>
      <c r="C3641" s="121">
        <v>35</v>
      </c>
      <c r="D3641" s="35">
        <v>15.38</v>
      </c>
    </row>
    <row r="3642" spans="1:4" ht="15.75" customHeight="1">
      <c r="A3642" s="13" t="s">
        <v>18</v>
      </c>
      <c r="B3642" s="5" t="s">
        <v>459</v>
      </c>
      <c r="C3642" s="121">
        <v>40</v>
      </c>
      <c r="D3642" s="35">
        <v>1.2</v>
      </c>
    </row>
    <row r="3643" spans="1:4" ht="15.75" customHeight="1">
      <c r="A3643" s="13" t="s">
        <v>18</v>
      </c>
      <c r="B3643" s="5" t="s">
        <v>459</v>
      </c>
      <c r="C3643" s="121">
        <v>50</v>
      </c>
      <c r="D3643" s="35">
        <v>1.087</v>
      </c>
    </row>
    <row r="3644" spans="1:4" ht="15.75" customHeight="1">
      <c r="A3644" s="13" t="s">
        <v>18</v>
      </c>
      <c r="B3644" s="5" t="s">
        <v>459</v>
      </c>
      <c r="C3644" s="121">
        <v>56</v>
      </c>
      <c r="D3644" s="35">
        <v>2.2999999999999998</v>
      </c>
    </row>
    <row r="3645" spans="1:4" ht="15.75" customHeight="1">
      <c r="A3645" s="13" t="s">
        <v>18</v>
      </c>
      <c r="B3645" s="5" t="s">
        <v>459</v>
      </c>
      <c r="C3645" s="121">
        <v>60</v>
      </c>
      <c r="D3645" s="35">
        <v>2.4900000000000002</v>
      </c>
    </row>
    <row r="3646" spans="1:4" ht="15.75" customHeight="1">
      <c r="A3646" s="13" t="s">
        <v>18</v>
      </c>
      <c r="B3646" s="5" t="s">
        <v>459</v>
      </c>
      <c r="C3646" s="121">
        <v>70</v>
      </c>
      <c r="D3646" s="35">
        <v>0.78</v>
      </c>
    </row>
    <row r="3647" spans="1:4" ht="15.75" customHeight="1">
      <c r="A3647" s="13" t="s">
        <v>18</v>
      </c>
      <c r="B3647" s="5" t="s">
        <v>459</v>
      </c>
      <c r="C3647" s="121">
        <v>75</v>
      </c>
      <c r="D3647" s="35">
        <v>3.37</v>
      </c>
    </row>
    <row r="3648" spans="1:4" ht="15.75" customHeight="1">
      <c r="A3648" s="13" t="s">
        <v>18</v>
      </c>
      <c r="B3648" s="5" t="s">
        <v>459</v>
      </c>
      <c r="C3648" s="121">
        <v>80</v>
      </c>
      <c r="D3648" s="35">
        <v>0.60599999999999998</v>
      </c>
    </row>
    <row r="3649" spans="1:4" ht="15.75" customHeight="1">
      <c r="A3649" s="13" t="s">
        <v>18</v>
      </c>
      <c r="B3649" s="5" t="s">
        <v>459</v>
      </c>
      <c r="C3649" s="121">
        <v>85</v>
      </c>
      <c r="D3649" s="35">
        <v>1.8440000000000001</v>
      </c>
    </row>
    <row r="3650" spans="1:4" ht="15.75" customHeight="1">
      <c r="A3650" s="13" t="s">
        <v>18</v>
      </c>
      <c r="B3650" s="5" t="s">
        <v>459</v>
      </c>
      <c r="C3650" s="121">
        <v>90</v>
      </c>
      <c r="D3650" s="35">
        <v>0.112</v>
      </c>
    </row>
    <row r="3651" spans="1:4" ht="15.75" customHeight="1">
      <c r="A3651" s="13" t="s">
        <v>18</v>
      </c>
      <c r="B3651" s="5" t="s">
        <v>459</v>
      </c>
      <c r="C3651" s="121">
        <v>95</v>
      </c>
      <c r="D3651" s="35">
        <v>1.2</v>
      </c>
    </row>
    <row r="3652" spans="1:4" ht="15.75" customHeight="1">
      <c r="A3652" s="13" t="s">
        <v>18</v>
      </c>
      <c r="B3652" s="5" t="s">
        <v>459</v>
      </c>
      <c r="C3652" s="121">
        <v>100</v>
      </c>
      <c r="D3652" s="35">
        <v>0.55400000000000005</v>
      </c>
    </row>
    <row r="3653" spans="1:4" ht="15.75" customHeight="1">
      <c r="A3653" s="13" t="s">
        <v>18</v>
      </c>
      <c r="B3653" s="5" t="s">
        <v>459</v>
      </c>
      <c r="C3653" s="121">
        <v>105</v>
      </c>
      <c r="D3653" s="35">
        <v>1.25</v>
      </c>
    </row>
    <row r="3654" spans="1:4" ht="15.75" customHeight="1">
      <c r="A3654" s="13" t="s">
        <v>18</v>
      </c>
      <c r="B3654" s="5" t="s">
        <v>459</v>
      </c>
      <c r="C3654" s="121">
        <v>110</v>
      </c>
      <c r="D3654" s="25">
        <v>0.45</v>
      </c>
    </row>
    <row r="3655" spans="1:4" ht="15.75" customHeight="1">
      <c r="A3655" s="13" t="s">
        <v>18</v>
      </c>
      <c r="B3655" s="5" t="s">
        <v>459</v>
      </c>
      <c r="C3655" s="121">
        <v>120</v>
      </c>
      <c r="D3655" s="25">
        <v>1.3</v>
      </c>
    </row>
    <row r="3656" spans="1:4" ht="15.75" customHeight="1">
      <c r="A3656" s="13" t="s">
        <v>18</v>
      </c>
      <c r="B3656" s="5" t="s">
        <v>459</v>
      </c>
      <c r="C3656" s="121">
        <v>125</v>
      </c>
      <c r="D3656" s="36">
        <v>1.5</v>
      </c>
    </row>
    <row r="3657" spans="1:4" ht="15.75" customHeight="1">
      <c r="A3657" s="13" t="s">
        <v>18</v>
      </c>
      <c r="B3657" s="5" t="s">
        <v>459</v>
      </c>
      <c r="C3657" s="121">
        <v>130</v>
      </c>
      <c r="D3657" s="25">
        <v>1.9</v>
      </c>
    </row>
    <row r="3658" spans="1:4" ht="15.75" customHeight="1">
      <c r="A3658" s="13" t="s">
        <v>18</v>
      </c>
      <c r="B3658" s="5" t="s">
        <v>459</v>
      </c>
      <c r="C3658" s="121">
        <v>140</v>
      </c>
      <c r="D3658" s="36">
        <v>2.5</v>
      </c>
    </row>
    <row r="3659" spans="1:4" ht="15.75" customHeight="1">
      <c r="A3659" s="13" t="s">
        <v>18</v>
      </c>
      <c r="B3659" s="5" t="s">
        <v>459</v>
      </c>
      <c r="C3659" s="121">
        <v>150</v>
      </c>
      <c r="D3659" s="36">
        <v>3</v>
      </c>
    </row>
    <row r="3660" spans="1:4" ht="15.75" customHeight="1">
      <c r="A3660" s="13" t="s">
        <v>18</v>
      </c>
      <c r="B3660" s="5" t="s">
        <v>459</v>
      </c>
      <c r="C3660" s="121">
        <v>160</v>
      </c>
      <c r="D3660" s="36">
        <v>4.5</v>
      </c>
    </row>
    <row r="3661" spans="1:4" ht="15.75" customHeight="1">
      <c r="A3661" s="13" t="s">
        <v>18</v>
      </c>
      <c r="B3661" s="5" t="s">
        <v>459</v>
      </c>
      <c r="C3661" s="121">
        <v>220</v>
      </c>
      <c r="D3661" s="36">
        <v>2.5</v>
      </c>
    </row>
    <row r="3662" spans="1:4" ht="15.75" customHeight="1">
      <c r="A3662" s="13" t="s">
        <v>18</v>
      </c>
      <c r="B3662" s="5" t="s">
        <v>459</v>
      </c>
      <c r="C3662" s="121">
        <v>250</v>
      </c>
      <c r="D3662" s="36">
        <v>2.5</v>
      </c>
    </row>
    <row r="3663" spans="1:4" ht="15.75" customHeight="1">
      <c r="A3663" s="13" t="s">
        <v>18</v>
      </c>
      <c r="B3663" s="5" t="s">
        <v>459</v>
      </c>
      <c r="C3663" s="121">
        <v>280</v>
      </c>
      <c r="D3663" s="36">
        <v>1.9</v>
      </c>
    </row>
    <row r="3664" spans="1:4" ht="15.75" customHeight="1">
      <c r="A3664" s="13" t="s">
        <v>18</v>
      </c>
      <c r="B3664" s="5" t="s">
        <v>459</v>
      </c>
      <c r="C3664" s="121">
        <v>300</v>
      </c>
      <c r="D3664" s="36">
        <v>5.2</v>
      </c>
    </row>
    <row r="3665" spans="1:4" ht="15.75" customHeight="1">
      <c r="A3665" s="13" t="s">
        <v>279</v>
      </c>
      <c r="B3665" s="5" t="s">
        <v>459</v>
      </c>
      <c r="C3665" s="121">
        <v>22</v>
      </c>
      <c r="D3665" s="36">
        <v>0.1</v>
      </c>
    </row>
    <row r="3666" spans="1:4" ht="15.75" customHeight="1">
      <c r="A3666" s="92" t="s">
        <v>32</v>
      </c>
      <c r="B3666" s="92" t="s">
        <v>460</v>
      </c>
      <c r="C3666" s="145">
        <v>4</v>
      </c>
      <c r="D3666" s="93">
        <v>0.16500000000000001</v>
      </c>
    </row>
    <row r="3667" spans="1:4" ht="15.75" customHeight="1">
      <c r="A3667" s="92" t="s">
        <v>18</v>
      </c>
      <c r="B3667" s="92" t="s">
        <v>461</v>
      </c>
      <c r="C3667" s="145">
        <v>145</v>
      </c>
      <c r="D3667" s="93">
        <v>0.13900000000000001</v>
      </c>
    </row>
    <row r="3668" spans="1:4" ht="15.75" customHeight="1">
      <c r="A3668" s="92" t="s">
        <v>18</v>
      </c>
      <c r="B3668" s="92" t="s">
        <v>461</v>
      </c>
      <c r="C3668" s="145">
        <v>150</v>
      </c>
      <c r="D3668" s="93">
        <v>0.21</v>
      </c>
    </row>
    <row r="3669" spans="1:4" ht="15.75" customHeight="1">
      <c r="A3669" s="32" t="s">
        <v>8</v>
      </c>
      <c r="B3669" s="38" t="s">
        <v>462</v>
      </c>
      <c r="C3669" s="101">
        <v>10</v>
      </c>
      <c r="D3669" s="58">
        <v>2.68</v>
      </c>
    </row>
    <row r="3670" spans="1:4" ht="15.75" customHeight="1">
      <c r="A3670" s="32" t="s">
        <v>8</v>
      </c>
      <c r="B3670" s="38" t="s">
        <v>462</v>
      </c>
      <c r="C3670" s="101">
        <v>12</v>
      </c>
      <c r="D3670" s="58">
        <v>3.5</v>
      </c>
    </row>
    <row r="3671" spans="1:4" ht="15.75" customHeight="1">
      <c r="A3671" s="32" t="s">
        <v>8</v>
      </c>
      <c r="B3671" s="38" t="s">
        <v>462</v>
      </c>
      <c r="C3671" s="101">
        <v>20</v>
      </c>
      <c r="D3671" s="58">
        <v>5.1059999999999999</v>
      </c>
    </row>
    <row r="3672" spans="1:4" ht="15.75" customHeight="1">
      <c r="A3672" s="32" t="s">
        <v>8</v>
      </c>
      <c r="B3672" s="38" t="s">
        <v>462</v>
      </c>
      <c r="C3672" s="101">
        <v>30</v>
      </c>
      <c r="D3672" s="58">
        <v>14</v>
      </c>
    </row>
    <row r="3673" spans="1:4" ht="15.75" customHeight="1">
      <c r="A3673" s="32" t="s">
        <v>8</v>
      </c>
      <c r="B3673" s="38" t="s">
        <v>462</v>
      </c>
      <c r="C3673" s="101">
        <v>36</v>
      </c>
      <c r="D3673" s="58">
        <v>9</v>
      </c>
    </row>
    <row r="3674" spans="1:4" ht="15.75" customHeight="1">
      <c r="A3674" s="32" t="s">
        <v>8</v>
      </c>
      <c r="B3674" s="38" t="s">
        <v>462</v>
      </c>
      <c r="C3674" s="101">
        <v>40</v>
      </c>
      <c r="D3674" s="58">
        <v>12</v>
      </c>
    </row>
    <row r="3675" spans="1:4" ht="15.75" customHeight="1">
      <c r="A3675" s="32" t="s">
        <v>8</v>
      </c>
      <c r="B3675" s="38" t="s">
        <v>462</v>
      </c>
      <c r="C3675" s="101">
        <v>45</v>
      </c>
      <c r="D3675" s="58">
        <v>8.1999999999999993</v>
      </c>
    </row>
    <row r="3676" spans="1:4" ht="15.75" customHeight="1">
      <c r="A3676" s="32" t="s">
        <v>8</v>
      </c>
      <c r="B3676" s="38" t="s">
        <v>462</v>
      </c>
      <c r="C3676" s="101">
        <v>50</v>
      </c>
      <c r="D3676" s="58">
        <v>3.3</v>
      </c>
    </row>
    <row r="3677" spans="1:4" ht="15.75" customHeight="1">
      <c r="A3677" s="32" t="s">
        <v>8</v>
      </c>
      <c r="B3677" s="38" t="s">
        <v>462</v>
      </c>
      <c r="C3677" s="101">
        <v>56</v>
      </c>
      <c r="D3677" s="58">
        <v>5.2329999999999997</v>
      </c>
    </row>
    <row r="3678" spans="1:4" ht="15.75" customHeight="1">
      <c r="A3678" s="32" t="s">
        <v>8</v>
      </c>
      <c r="B3678" s="38" t="s">
        <v>462</v>
      </c>
      <c r="C3678" s="101">
        <v>60</v>
      </c>
      <c r="D3678" s="58">
        <v>4.5</v>
      </c>
    </row>
    <row r="3679" spans="1:4" ht="15.75" customHeight="1">
      <c r="A3679" s="32" t="s">
        <v>8</v>
      </c>
      <c r="B3679" s="38" t="s">
        <v>462</v>
      </c>
      <c r="C3679" s="101">
        <v>65</v>
      </c>
      <c r="D3679" s="58">
        <v>4.9000000000000004</v>
      </c>
    </row>
    <row r="3680" spans="1:4" ht="15.75" customHeight="1">
      <c r="A3680" s="32" t="s">
        <v>8</v>
      </c>
      <c r="B3680" s="38" t="s">
        <v>462</v>
      </c>
      <c r="C3680" s="101">
        <v>70</v>
      </c>
      <c r="D3680" s="58">
        <v>7.2</v>
      </c>
    </row>
    <row r="3681" spans="1:4" ht="15.75" customHeight="1">
      <c r="A3681" s="32" t="s">
        <v>8</v>
      </c>
      <c r="B3681" s="38" t="s">
        <v>462</v>
      </c>
      <c r="C3681" s="101">
        <v>75</v>
      </c>
      <c r="D3681" s="58">
        <v>4.0999999999999996</v>
      </c>
    </row>
    <row r="3682" spans="1:4" ht="15.75" customHeight="1">
      <c r="A3682" s="32" t="s">
        <v>8</v>
      </c>
      <c r="B3682" s="38" t="s">
        <v>462</v>
      </c>
      <c r="C3682" s="101">
        <v>80</v>
      </c>
      <c r="D3682" s="58">
        <v>3.2</v>
      </c>
    </row>
    <row r="3683" spans="1:4" ht="15.75" customHeight="1">
      <c r="A3683" s="32" t="s">
        <v>8</v>
      </c>
      <c r="B3683" s="38" t="s">
        <v>462</v>
      </c>
      <c r="C3683" s="101">
        <v>85</v>
      </c>
      <c r="D3683" s="58">
        <v>3.5</v>
      </c>
    </row>
    <row r="3684" spans="1:4" ht="15.75" customHeight="1">
      <c r="A3684" s="32" t="s">
        <v>8</v>
      </c>
      <c r="B3684" s="38" t="s">
        <v>462</v>
      </c>
      <c r="C3684" s="101">
        <v>90</v>
      </c>
      <c r="D3684" s="58">
        <v>5.2</v>
      </c>
    </row>
    <row r="3685" spans="1:4" ht="15.75" customHeight="1">
      <c r="A3685" s="32" t="s">
        <v>8</v>
      </c>
      <c r="B3685" s="38" t="s">
        <v>462</v>
      </c>
      <c r="C3685" s="101">
        <v>95</v>
      </c>
      <c r="D3685" s="58">
        <v>6.1</v>
      </c>
    </row>
    <row r="3686" spans="1:4" ht="15.75" customHeight="1">
      <c r="A3686" s="32" t="s">
        <v>8</v>
      </c>
      <c r="B3686" s="38" t="s">
        <v>462</v>
      </c>
      <c r="C3686" s="101">
        <v>100</v>
      </c>
      <c r="D3686" s="38">
        <v>7.75</v>
      </c>
    </row>
    <row r="3687" spans="1:4" ht="15.75" customHeight="1">
      <c r="A3687" s="32" t="s">
        <v>8</v>
      </c>
      <c r="B3687" s="38" t="s">
        <v>462</v>
      </c>
      <c r="C3687" s="101">
        <v>115</v>
      </c>
      <c r="D3687" s="38">
        <v>1</v>
      </c>
    </row>
    <row r="3688" spans="1:4" ht="15.75" customHeight="1">
      <c r="A3688" s="32" t="s">
        <v>8</v>
      </c>
      <c r="B3688" s="38" t="s">
        <v>462</v>
      </c>
      <c r="C3688" s="38">
        <v>120</v>
      </c>
      <c r="D3688" s="38">
        <v>3.5</v>
      </c>
    </row>
    <row r="3689" spans="1:4" ht="15.75" customHeight="1">
      <c r="A3689" s="32" t="s">
        <v>8</v>
      </c>
      <c r="B3689" s="38" t="s">
        <v>462</v>
      </c>
      <c r="C3689" s="38">
        <v>130</v>
      </c>
      <c r="D3689" s="38">
        <v>4</v>
      </c>
    </row>
    <row r="3690" spans="1:4" ht="15.75" customHeight="1">
      <c r="A3690" s="32" t="s">
        <v>8</v>
      </c>
      <c r="B3690" s="38" t="s">
        <v>462</v>
      </c>
      <c r="C3690" s="38">
        <v>140</v>
      </c>
      <c r="D3690" s="38">
        <v>9</v>
      </c>
    </row>
    <row r="3691" spans="1:4" ht="15.75" customHeight="1">
      <c r="A3691" s="32" t="s">
        <v>8</v>
      </c>
      <c r="B3691" s="38" t="s">
        <v>462</v>
      </c>
      <c r="C3691" s="38">
        <v>145</v>
      </c>
      <c r="D3691" s="38">
        <v>0.42799999999999999</v>
      </c>
    </row>
    <row r="3692" spans="1:4" ht="15.75" customHeight="1">
      <c r="A3692" s="32" t="s">
        <v>8</v>
      </c>
      <c r="B3692" s="38" t="s">
        <v>462</v>
      </c>
      <c r="C3692" s="38">
        <v>150</v>
      </c>
      <c r="D3692" s="38">
        <v>6.5</v>
      </c>
    </row>
    <row r="3693" spans="1:4" ht="15.75" customHeight="1">
      <c r="A3693" s="32" t="s">
        <v>8</v>
      </c>
      <c r="B3693" s="38" t="s">
        <v>462</v>
      </c>
      <c r="C3693" s="38">
        <v>160</v>
      </c>
      <c r="D3693" s="38">
        <v>6.3</v>
      </c>
    </row>
    <row r="3694" spans="1:4" ht="15.75" customHeight="1">
      <c r="A3694" s="32" t="s">
        <v>8</v>
      </c>
      <c r="B3694" s="38" t="s">
        <v>462</v>
      </c>
      <c r="C3694" s="38">
        <v>170</v>
      </c>
      <c r="D3694" s="38">
        <v>4.8</v>
      </c>
    </row>
    <row r="3695" spans="1:4" ht="15.75" customHeight="1">
      <c r="A3695" s="32" t="s">
        <v>8</v>
      </c>
      <c r="B3695" s="38" t="s">
        <v>462</v>
      </c>
      <c r="C3695" s="38">
        <v>180</v>
      </c>
      <c r="D3695" s="38">
        <v>7.78</v>
      </c>
    </row>
    <row r="3696" spans="1:4" ht="15.75" customHeight="1">
      <c r="A3696" s="32" t="s">
        <v>8</v>
      </c>
      <c r="B3696" s="38" t="s">
        <v>462</v>
      </c>
      <c r="C3696" s="38">
        <v>190</v>
      </c>
      <c r="D3696" s="38">
        <v>8.3000000000000007</v>
      </c>
    </row>
    <row r="3697" spans="1:4" ht="15.75" customHeight="1">
      <c r="A3697" s="32" t="s">
        <v>8</v>
      </c>
      <c r="B3697" s="38" t="s">
        <v>462</v>
      </c>
      <c r="C3697" s="38">
        <v>200</v>
      </c>
      <c r="D3697" s="38">
        <v>4</v>
      </c>
    </row>
    <row r="3698" spans="1:4" ht="15.75" customHeight="1">
      <c r="A3698" s="32" t="s">
        <v>8</v>
      </c>
      <c r="B3698" s="38" t="s">
        <v>462</v>
      </c>
      <c r="C3698" s="38">
        <v>210</v>
      </c>
      <c r="D3698" s="38">
        <v>4.8</v>
      </c>
    </row>
    <row r="3699" spans="1:4" ht="15.75" customHeight="1">
      <c r="A3699" s="32" t="s">
        <v>8</v>
      </c>
      <c r="B3699" s="38" t="s">
        <v>462</v>
      </c>
      <c r="C3699" s="38">
        <v>220</v>
      </c>
      <c r="D3699" s="38">
        <v>7.5</v>
      </c>
    </row>
    <row r="3700" spans="1:4" ht="15.75" customHeight="1">
      <c r="A3700" s="32" t="s">
        <v>8</v>
      </c>
      <c r="B3700" s="38" t="s">
        <v>462</v>
      </c>
      <c r="C3700" s="38">
        <v>230</v>
      </c>
      <c r="D3700" s="38">
        <v>4.9000000000000004</v>
      </c>
    </row>
    <row r="3701" spans="1:4" ht="15.75" customHeight="1">
      <c r="A3701" s="32" t="s">
        <v>8</v>
      </c>
      <c r="B3701" s="38" t="s">
        <v>462</v>
      </c>
      <c r="C3701" s="38">
        <v>240</v>
      </c>
      <c r="D3701" s="38">
        <v>6.5</v>
      </c>
    </row>
    <row r="3702" spans="1:4" ht="15.75" customHeight="1">
      <c r="A3702" s="32" t="s">
        <v>8</v>
      </c>
      <c r="B3702" s="38" t="s">
        <v>462</v>
      </c>
      <c r="C3702" s="38">
        <v>250</v>
      </c>
      <c r="D3702" s="38">
        <v>7.8</v>
      </c>
    </row>
    <row r="3703" spans="1:4" ht="15.75" customHeight="1">
      <c r="A3703" s="32" t="s">
        <v>8</v>
      </c>
      <c r="B3703" s="38" t="s">
        <v>462</v>
      </c>
      <c r="C3703" s="38">
        <v>260</v>
      </c>
      <c r="D3703" s="38">
        <v>4.5</v>
      </c>
    </row>
    <row r="3704" spans="1:4" ht="15.75" customHeight="1">
      <c r="A3704" s="32" t="s">
        <v>8</v>
      </c>
      <c r="B3704" s="38" t="s">
        <v>462</v>
      </c>
      <c r="C3704" s="38">
        <v>270</v>
      </c>
      <c r="D3704" s="38">
        <v>3.2</v>
      </c>
    </row>
    <row r="3705" spans="1:4" ht="15.75" customHeight="1">
      <c r="A3705" s="32" t="s">
        <v>8</v>
      </c>
      <c r="B3705" s="38" t="s">
        <v>462</v>
      </c>
      <c r="C3705" s="38">
        <v>280</v>
      </c>
      <c r="D3705" s="38">
        <v>12.36</v>
      </c>
    </row>
    <row r="3706" spans="1:4" ht="15.75" customHeight="1">
      <c r="A3706" s="32" t="s">
        <v>8</v>
      </c>
      <c r="B3706" s="38" t="s">
        <v>462</v>
      </c>
      <c r="C3706" s="38">
        <v>290</v>
      </c>
      <c r="D3706" s="38">
        <v>2</v>
      </c>
    </row>
    <row r="3707" spans="1:4" ht="15.75" customHeight="1">
      <c r="A3707" s="32" t="s">
        <v>8</v>
      </c>
      <c r="B3707" s="38" t="s">
        <v>462</v>
      </c>
      <c r="C3707" s="38">
        <v>300</v>
      </c>
      <c r="D3707" s="38">
        <v>4</v>
      </c>
    </row>
    <row r="3708" spans="1:4" ht="15.75" customHeight="1">
      <c r="A3708" s="32" t="s">
        <v>8</v>
      </c>
      <c r="B3708" s="38" t="s">
        <v>462</v>
      </c>
      <c r="C3708" s="38">
        <v>370</v>
      </c>
      <c r="D3708" s="38">
        <v>36.9</v>
      </c>
    </row>
    <row r="3709" spans="1:4" ht="15.75" customHeight="1">
      <c r="A3709" s="32" t="s">
        <v>8</v>
      </c>
      <c r="B3709" s="38" t="s">
        <v>462</v>
      </c>
      <c r="C3709" s="38">
        <v>400</v>
      </c>
      <c r="D3709" s="38">
        <v>0.59</v>
      </c>
    </row>
    <row r="3710" spans="1:4" ht="15.75" customHeight="1">
      <c r="A3710" s="32" t="s">
        <v>8</v>
      </c>
      <c r="B3710" s="38" t="s">
        <v>462</v>
      </c>
      <c r="C3710" s="38">
        <v>410</v>
      </c>
      <c r="D3710" s="38">
        <v>0.14000000000000001</v>
      </c>
    </row>
    <row r="3711" spans="1:4" ht="15.75" customHeight="1">
      <c r="A3711" s="32" t="s">
        <v>8</v>
      </c>
      <c r="B3711" s="38" t="s">
        <v>462</v>
      </c>
      <c r="C3711" s="38">
        <v>430</v>
      </c>
      <c r="D3711" s="38">
        <v>10</v>
      </c>
    </row>
    <row r="3712" spans="1:4" ht="15.75" customHeight="1">
      <c r="A3712" s="32" t="s">
        <v>8</v>
      </c>
      <c r="B3712" s="38" t="s">
        <v>462</v>
      </c>
      <c r="C3712" s="38">
        <v>445</v>
      </c>
      <c r="D3712" s="38">
        <v>3.9</v>
      </c>
    </row>
    <row r="3713" spans="1:4" ht="15.75" customHeight="1">
      <c r="A3713" s="32" t="s">
        <v>8</v>
      </c>
      <c r="B3713" s="38" t="s">
        <v>462</v>
      </c>
      <c r="C3713" s="38">
        <v>450</v>
      </c>
      <c r="D3713" s="38">
        <v>3.28</v>
      </c>
    </row>
    <row r="3714" spans="1:4" ht="15.75" customHeight="1">
      <c r="A3714" s="32" t="s">
        <v>8</v>
      </c>
      <c r="B3714" s="38" t="s">
        <v>462</v>
      </c>
      <c r="C3714" s="38">
        <v>540</v>
      </c>
      <c r="D3714" s="38">
        <v>10</v>
      </c>
    </row>
    <row r="3715" spans="1:4" ht="15.75" customHeight="1">
      <c r="A3715" s="32" t="s">
        <v>8</v>
      </c>
      <c r="B3715" s="38" t="s">
        <v>462</v>
      </c>
      <c r="C3715" s="38">
        <v>600</v>
      </c>
      <c r="D3715" s="38">
        <v>10</v>
      </c>
    </row>
    <row r="3716" spans="1:4" ht="15.75" customHeight="1">
      <c r="A3716" s="32" t="s">
        <v>8</v>
      </c>
      <c r="B3716" s="38" t="s">
        <v>462</v>
      </c>
      <c r="C3716" s="38">
        <v>640</v>
      </c>
      <c r="D3716" s="38">
        <v>0.67</v>
      </c>
    </row>
    <row r="3717" spans="1:4" ht="15.75" customHeight="1">
      <c r="A3717" s="32" t="s">
        <v>8</v>
      </c>
      <c r="B3717" s="38" t="s">
        <v>462</v>
      </c>
      <c r="C3717" s="38">
        <v>670</v>
      </c>
      <c r="D3717" s="38">
        <v>0.42</v>
      </c>
    </row>
    <row r="3718" spans="1:4" ht="15.75" customHeight="1">
      <c r="A3718" s="32" t="s">
        <v>8</v>
      </c>
      <c r="B3718" s="38" t="s">
        <v>462</v>
      </c>
      <c r="C3718" s="38">
        <v>720</v>
      </c>
      <c r="D3718" s="38">
        <v>6.2</v>
      </c>
    </row>
    <row r="3719" spans="1:4" ht="15.75" customHeight="1">
      <c r="A3719" s="32" t="s">
        <v>8</v>
      </c>
      <c r="B3719" s="38" t="s">
        <v>462</v>
      </c>
      <c r="C3719" s="38">
        <v>960</v>
      </c>
      <c r="D3719" s="38">
        <v>0.71899999999999997</v>
      </c>
    </row>
    <row r="3720" spans="1:4" ht="15.75" customHeight="1">
      <c r="A3720" s="22" t="s">
        <v>13</v>
      </c>
      <c r="B3720" s="38" t="s">
        <v>462</v>
      </c>
      <c r="C3720" s="32">
        <v>2</v>
      </c>
      <c r="D3720" s="56">
        <v>4.5</v>
      </c>
    </row>
    <row r="3721" spans="1:4" ht="15.75" customHeight="1">
      <c r="A3721" s="22" t="s">
        <v>13</v>
      </c>
      <c r="B3721" s="38" t="s">
        <v>462</v>
      </c>
      <c r="C3721" s="32">
        <v>2.5</v>
      </c>
      <c r="D3721" s="56">
        <v>2.5</v>
      </c>
    </row>
    <row r="3722" spans="1:4" ht="15.75" customHeight="1">
      <c r="A3722" s="22" t="s">
        <v>13</v>
      </c>
      <c r="B3722" s="38" t="s">
        <v>462</v>
      </c>
      <c r="C3722" s="32">
        <v>3</v>
      </c>
      <c r="D3722" s="56">
        <v>3.6</v>
      </c>
    </row>
    <row r="3723" spans="1:4" ht="15.75" customHeight="1">
      <c r="A3723" s="22" t="s">
        <v>13</v>
      </c>
      <c r="B3723" s="38" t="s">
        <v>462</v>
      </c>
      <c r="C3723" s="32">
        <v>4</v>
      </c>
      <c r="D3723" s="56">
        <v>5.9</v>
      </c>
    </row>
    <row r="3724" spans="1:4" ht="15.75" customHeight="1">
      <c r="A3724" s="22" t="s">
        <v>13</v>
      </c>
      <c r="B3724" s="38" t="s">
        <v>462</v>
      </c>
      <c r="C3724" s="32">
        <v>10</v>
      </c>
      <c r="D3724" s="56">
        <v>1.2</v>
      </c>
    </row>
    <row r="3725" spans="1:4" ht="15.75" customHeight="1">
      <c r="A3725" s="22" t="s">
        <v>13</v>
      </c>
      <c r="B3725" s="38" t="s">
        <v>462</v>
      </c>
      <c r="C3725" s="32">
        <v>12</v>
      </c>
      <c r="D3725" s="56">
        <v>2.2999999999999998</v>
      </c>
    </row>
    <row r="3726" spans="1:4" ht="15.75" customHeight="1">
      <c r="A3726" s="22" t="s">
        <v>13</v>
      </c>
      <c r="B3726" s="38" t="s">
        <v>462</v>
      </c>
      <c r="C3726" s="32">
        <v>14</v>
      </c>
      <c r="D3726" s="56">
        <v>2.6</v>
      </c>
    </row>
    <row r="3727" spans="1:4" ht="15.75" customHeight="1">
      <c r="A3727" s="22" t="s">
        <v>13</v>
      </c>
      <c r="B3727" s="38" t="s">
        <v>462</v>
      </c>
      <c r="C3727" s="32">
        <v>16</v>
      </c>
      <c r="D3727" s="56">
        <v>3.6</v>
      </c>
    </row>
    <row r="3728" spans="1:4" ht="15.75" customHeight="1">
      <c r="A3728" s="22" t="s">
        <v>13</v>
      </c>
      <c r="B3728" s="38" t="s">
        <v>462</v>
      </c>
      <c r="C3728" s="32">
        <v>18</v>
      </c>
      <c r="D3728" s="56">
        <v>4.3600000000000003</v>
      </c>
    </row>
    <row r="3729" spans="1:4" ht="15.75" customHeight="1">
      <c r="A3729" s="22" t="s">
        <v>13</v>
      </c>
      <c r="B3729" s="38" t="s">
        <v>462</v>
      </c>
      <c r="C3729" s="32">
        <v>20</v>
      </c>
      <c r="D3729" s="56">
        <v>5.26</v>
      </c>
    </row>
    <row r="3730" spans="1:4" ht="15.75" customHeight="1">
      <c r="A3730" s="22" t="s">
        <v>13</v>
      </c>
      <c r="B3730" s="38" t="s">
        <v>462</v>
      </c>
      <c r="C3730" s="32">
        <v>22</v>
      </c>
      <c r="D3730" s="56">
        <v>3.26</v>
      </c>
    </row>
    <row r="3731" spans="1:4" ht="15.75" customHeight="1">
      <c r="A3731" s="22" t="s">
        <v>13</v>
      </c>
      <c r="B3731" s="38" t="s">
        <v>462</v>
      </c>
      <c r="C3731" s="32">
        <v>24</v>
      </c>
      <c r="D3731" s="56">
        <v>4.9000000000000004</v>
      </c>
    </row>
    <row r="3732" spans="1:4" ht="15.75" customHeight="1">
      <c r="A3732" s="22" t="s">
        <v>13</v>
      </c>
      <c r="B3732" s="38" t="s">
        <v>462</v>
      </c>
      <c r="C3732" s="32">
        <v>25</v>
      </c>
      <c r="D3732" s="56">
        <v>6.5</v>
      </c>
    </row>
    <row r="3733" spans="1:4" ht="15.75" customHeight="1">
      <c r="A3733" s="22" t="s">
        <v>13</v>
      </c>
      <c r="B3733" s="38" t="s">
        <v>462</v>
      </c>
      <c r="C3733" s="32">
        <v>28</v>
      </c>
      <c r="D3733" s="56">
        <v>3.2</v>
      </c>
    </row>
    <row r="3734" spans="1:4" ht="15.75" customHeight="1">
      <c r="A3734" s="22" t="s">
        <v>13</v>
      </c>
      <c r="B3734" s="38" t="s">
        <v>462</v>
      </c>
      <c r="C3734" s="32">
        <v>30</v>
      </c>
      <c r="D3734" s="56">
        <v>2.9</v>
      </c>
    </row>
    <row r="3735" spans="1:4" ht="15.75" customHeight="1">
      <c r="A3735" s="22" t="s">
        <v>13</v>
      </c>
      <c r="B3735" s="38" t="s">
        <v>462</v>
      </c>
      <c r="C3735" s="32">
        <v>32</v>
      </c>
      <c r="D3735" s="56">
        <v>5.6</v>
      </c>
    </row>
    <row r="3736" spans="1:4" ht="15.75" customHeight="1">
      <c r="A3736" s="22" t="s">
        <v>13</v>
      </c>
      <c r="B3736" s="38" t="s">
        <v>462</v>
      </c>
      <c r="C3736" s="32">
        <v>36</v>
      </c>
      <c r="D3736" s="56">
        <v>4.5999999999999996</v>
      </c>
    </row>
    <row r="3737" spans="1:4" ht="15.75" customHeight="1">
      <c r="A3737" s="22" t="s">
        <v>13</v>
      </c>
      <c r="B3737" s="38" t="s">
        <v>462</v>
      </c>
      <c r="C3737" s="32">
        <v>38</v>
      </c>
      <c r="D3737" s="56">
        <v>2.6</v>
      </c>
    </row>
    <row r="3738" spans="1:4" ht="15.75" customHeight="1">
      <c r="A3738" s="22" t="s">
        <v>13</v>
      </c>
      <c r="B3738" s="38" t="s">
        <v>462</v>
      </c>
      <c r="C3738" s="32">
        <v>40</v>
      </c>
      <c r="D3738" s="56">
        <v>5.4</v>
      </c>
    </row>
    <row r="3739" spans="1:4" ht="15.75" customHeight="1">
      <c r="A3739" s="22" t="s">
        <v>13</v>
      </c>
      <c r="B3739" s="38" t="s">
        <v>462</v>
      </c>
      <c r="C3739" s="32">
        <v>45</v>
      </c>
      <c r="D3739" s="56">
        <v>2.98</v>
      </c>
    </row>
    <row r="3740" spans="1:4" ht="15.75" customHeight="1">
      <c r="A3740" s="22" t="s">
        <v>13</v>
      </c>
      <c r="B3740" s="38" t="s">
        <v>462</v>
      </c>
      <c r="C3740" s="32">
        <v>50</v>
      </c>
      <c r="D3740" s="56">
        <v>3.68</v>
      </c>
    </row>
    <row r="3741" spans="1:4" ht="15.75" customHeight="1">
      <c r="A3741" s="22" t="s">
        <v>13</v>
      </c>
      <c r="B3741" s="38" t="s">
        <v>462</v>
      </c>
      <c r="C3741" s="32">
        <v>60</v>
      </c>
      <c r="D3741" s="56">
        <v>5.69</v>
      </c>
    </row>
    <row r="3742" spans="1:4" ht="15.75" customHeight="1">
      <c r="A3742" s="22" t="s">
        <v>13</v>
      </c>
      <c r="B3742" s="38" t="s">
        <v>462</v>
      </c>
      <c r="C3742" s="32">
        <v>65</v>
      </c>
      <c r="D3742" s="56">
        <v>4.5999999999999996</v>
      </c>
    </row>
    <row r="3743" spans="1:4" ht="15.75" customHeight="1">
      <c r="A3743" s="22" t="s">
        <v>13</v>
      </c>
      <c r="B3743" s="38" t="s">
        <v>462</v>
      </c>
      <c r="C3743" s="32">
        <v>70</v>
      </c>
      <c r="D3743" s="56">
        <v>5.6</v>
      </c>
    </row>
    <row r="3744" spans="1:4" ht="15.75" customHeight="1">
      <c r="A3744" s="22" t="s">
        <v>13</v>
      </c>
      <c r="B3744" s="38" t="s">
        <v>462</v>
      </c>
      <c r="C3744" s="32">
        <v>75</v>
      </c>
      <c r="D3744" s="56">
        <v>5.69</v>
      </c>
    </row>
    <row r="3745" spans="1:4" ht="15.75" customHeight="1">
      <c r="A3745" s="22" t="s">
        <v>13</v>
      </c>
      <c r="B3745" s="38" t="s">
        <v>462</v>
      </c>
      <c r="C3745" s="32">
        <v>80</v>
      </c>
      <c r="D3745" s="56">
        <v>2.5</v>
      </c>
    </row>
    <row r="3746" spans="1:4" ht="15.75" customHeight="1">
      <c r="A3746" s="22" t="s">
        <v>13</v>
      </c>
      <c r="B3746" s="38" t="s">
        <v>462</v>
      </c>
      <c r="C3746" s="32">
        <v>85</v>
      </c>
      <c r="D3746" s="56">
        <v>6.5</v>
      </c>
    </row>
    <row r="3747" spans="1:4" ht="15.75" customHeight="1">
      <c r="A3747" s="22" t="s">
        <v>13</v>
      </c>
      <c r="B3747" s="38" t="s">
        <v>462</v>
      </c>
      <c r="C3747" s="32">
        <v>90</v>
      </c>
      <c r="D3747" s="56">
        <v>5.9</v>
      </c>
    </row>
    <row r="3748" spans="1:4" ht="15.75" customHeight="1">
      <c r="A3748" s="22" t="s">
        <v>13</v>
      </c>
      <c r="B3748" s="38" t="s">
        <v>462</v>
      </c>
      <c r="C3748" s="32">
        <v>95</v>
      </c>
      <c r="D3748" s="56">
        <v>5.68</v>
      </c>
    </row>
    <row r="3749" spans="1:4" ht="15.75" customHeight="1">
      <c r="A3749" s="22" t="s">
        <v>13</v>
      </c>
      <c r="B3749" s="38" t="s">
        <v>462</v>
      </c>
      <c r="C3749" s="32">
        <v>100</v>
      </c>
      <c r="D3749" s="56">
        <v>5.36</v>
      </c>
    </row>
    <row r="3750" spans="1:4" ht="15.75" customHeight="1">
      <c r="A3750" s="22" t="s">
        <v>13</v>
      </c>
      <c r="B3750" s="38" t="s">
        <v>462</v>
      </c>
      <c r="C3750" s="32">
        <v>105</v>
      </c>
      <c r="D3750" s="56">
        <v>6.5</v>
      </c>
    </row>
    <row r="3751" spans="1:4" ht="15.75" customHeight="1">
      <c r="A3751" s="22" t="s">
        <v>13</v>
      </c>
      <c r="B3751" s="38" t="s">
        <v>462</v>
      </c>
      <c r="C3751" s="32">
        <v>110</v>
      </c>
      <c r="D3751" s="56">
        <v>3.9</v>
      </c>
    </row>
    <row r="3752" spans="1:4" ht="15.75" customHeight="1">
      <c r="A3752" s="22" t="s">
        <v>13</v>
      </c>
      <c r="B3752" s="38" t="s">
        <v>462</v>
      </c>
      <c r="C3752" s="32">
        <v>115</v>
      </c>
      <c r="D3752" s="56">
        <v>4.5999999999999996</v>
      </c>
    </row>
    <row r="3753" spans="1:4" ht="15.75" customHeight="1">
      <c r="A3753" s="22" t="s">
        <v>13</v>
      </c>
      <c r="B3753" s="38" t="s">
        <v>462</v>
      </c>
      <c r="C3753" s="32">
        <v>120</v>
      </c>
      <c r="D3753" s="56">
        <v>5.6</v>
      </c>
    </row>
    <row r="3754" spans="1:4" ht="15.75" customHeight="1">
      <c r="A3754" s="22" t="s">
        <v>13</v>
      </c>
      <c r="B3754" s="38" t="s">
        <v>462</v>
      </c>
      <c r="C3754" s="32">
        <v>125</v>
      </c>
      <c r="D3754" s="56">
        <v>6.5</v>
      </c>
    </row>
    <row r="3755" spans="1:4" ht="15.75" customHeight="1">
      <c r="A3755" s="22" t="s">
        <v>13</v>
      </c>
      <c r="B3755" s="38" t="s">
        <v>462</v>
      </c>
      <c r="C3755" s="32">
        <v>130</v>
      </c>
      <c r="D3755" s="56">
        <v>3.9</v>
      </c>
    </row>
    <row r="3756" spans="1:4" ht="15.75" customHeight="1">
      <c r="A3756" s="22" t="s">
        <v>13</v>
      </c>
      <c r="B3756" s="38" t="s">
        <v>462</v>
      </c>
      <c r="C3756" s="32">
        <v>135</v>
      </c>
      <c r="D3756" s="56">
        <v>5.4</v>
      </c>
    </row>
    <row r="3757" spans="1:4" ht="15.75" customHeight="1">
      <c r="A3757" s="22" t="s">
        <v>13</v>
      </c>
      <c r="B3757" s="38" t="s">
        <v>462</v>
      </c>
      <c r="C3757" s="32">
        <v>140</v>
      </c>
      <c r="D3757" s="56">
        <v>6.5</v>
      </c>
    </row>
    <row r="3758" spans="1:4" ht="15.75" customHeight="1">
      <c r="A3758" s="22" t="s">
        <v>13</v>
      </c>
      <c r="B3758" s="38" t="s">
        <v>462</v>
      </c>
      <c r="C3758" s="32">
        <v>145</v>
      </c>
      <c r="D3758" s="56">
        <v>3.6</v>
      </c>
    </row>
    <row r="3759" spans="1:4" ht="15.75" customHeight="1">
      <c r="A3759" s="22" t="s">
        <v>13</v>
      </c>
      <c r="B3759" s="38" t="s">
        <v>462</v>
      </c>
      <c r="C3759" s="32">
        <v>150</v>
      </c>
      <c r="D3759" s="56">
        <v>5.8</v>
      </c>
    </row>
    <row r="3760" spans="1:4" ht="15.75" customHeight="1">
      <c r="A3760" s="22" t="s">
        <v>13</v>
      </c>
      <c r="B3760" s="38" t="s">
        <v>462</v>
      </c>
      <c r="C3760" s="32">
        <v>155</v>
      </c>
      <c r="D3760" s="56">
        <v>6.9</v>
      </c>
    </row>
    <row r="3761" spans="1:4" ht="15.75" customHeight="1">
      <c r="A3761" s="22" t="s">
        <v>13</v>
      </c>
      <c r="B3761" s="38" t="s">
        <v>462</v>
      </c>
      <c r="C3761" s="32">
        <v>160</v>
      </c>
      <c r="D3761" s="56">
        <v>7.2</v>
      </c>
    </row>
    <row r="3762" spans="1:4" ht="15.75" customHeight="1">
      <c r="A3762" s="22" t="s">
        <v>13</v>
      </c>
      <c r="B3762" s="38" t="s">
        <v>462</v>
      </c>
      <c r="C3762" s="32">
        <v>170</v>
      </c>
      <c r="D3762" s="56">
        <v>5.68</v>
      </c>
    </row>
    <row r="3763" spans="1:4" ht="15.75" customHeight="1">
      <c r="A3763" s="22" t="s">
        <v>13</v>
      </c>
      <c r="B3763" s="38" t="s">
        <v>462</v>
      </c>
      <c r="C3763" s="32">
        <v>180</v>
      </c>
      <c r="D3763" s="56">
        <v>6.9</v>
      </c>
    </row>
    <row r="3764" spans="1:4" ht="15.75" customHeight="1">
      <c r="A3764" s="22" t="s">
        <v>13</v>
      </c>
      <c r="B3764" s="38" t="s">
        <v>462</v>
      </c>
      <c r="C3764" s="32">
        <v>190</v>
      </c>
      <c r="D3764" s="56">
        <v>4.6900000000000004</v>
      </c>
    </row>
    <row r="3765" spans="1:4" ht="15.75" customHeight="1">
      <c r="A3765" s="22" t="s">
        <v>13</v>
      </c>
      <c r="B3765" s="38" t="s">
        <v>462</v>
      </c>
      <c r="C3765" s="32">
        <v>200</v>
      </c>
      <c r="D3765" s="56">
        <v>6.58</v>
      </c>
    </row>
    <row r="3766" spans="1:4" ht="15.75" customHeight="1">
      <c r="A3766" s="96" t="s">
        <v>560</v>
      </c>
      <c r="B3766" s="95" t="s">
        <v>462</v>
      </c>
      <c r="C3766" s="96">
        <v>7.1</v>
      </c>
      <c r="D3766" s="96">
        <v>1.98</v>
      </c>
    </row>
    <row r="3767" spans="1:4" ht="15.75" customHeight="1">
      <c r="A3767" s="96" t="s">
        <v>560</v>
      </c>
      <c r="B3767" s="95" t="s">
        <v>462</v>
      </c>
      <c r="C3767" s="96">
        <v>9</v>
      </c>
      <c r="D3767" s="96">
        <v>4.01</v>
      </c>
    </row>
    <row r="3768" spans="1:4" ht="15.75" customHeight="1">
      <c r="A3768" s="96" t="s">
        <v>560</v>
      </c>
      <c r="B3768" s="95" t="s">
        <v>462</v>
      </c>
      <c r="C3768" s="96">
        <v>10.8</v>
      </c>
      <c r="D3768" s="96">
        <v>1.9</v>
      </c>
    </row>
    <row r="3769" spans="1:4" ht="15.75" customHeight="1">
      <c r="A3769" s="96" t="s">
        <v>560</v>
      </c>
      <c r="B3769" s="95" t="s">
        <v>462</v>
      </c>
      <c r="C3769" s="96">
        <v>12.6</v>
      </c>
      <c r="D3769" s="96">
        <v>1.7</v>
      </c>
    </row>
    <row r="3770" spans="1:4" ht="15.75" customHeight="1">
      <c r="A3770" s="96" t="s">
        <v>560</v>
      </c>
      <c r="B3770" s="95" t="s">
        <v>462</v>
      </c>
      <c r="C3770" s="96">
        <v>14.6</v>
      </c>
      <c r="D3770" s="96">
        <v>3.4</v>
      </c>
    </row>
    <row r="3771" spans="1:4" ht="15.75" customHeight="1">
      <c r="A3771" s="96" t="s">
        <v>560</v>
      </c>
      <c r="B3771" s="95" t="s">
        <v>462</v>
      </c>
      <c r="C3771" s="96">
        <v>14.9</v>
      </c>
      <c r="D3771" s="96">
        <v>3</v>
      </c>
    </row>
    <row r="3772" spans="1:4" ht="15.75" customHeight="1">
      <c r="A3772" s="96" t="s">
        <v>560</v>
      </c>
      <c r="B3772" s="95" t="s">
        <v>462</v>
      </c>
      <c r="C3772" s="96">
        <v>16</v>
      </c>
      <c r="D3772" s="96">
        <v>1.7</v>
      </c>
    </row>
    <row r="3773" spans="1:4" ht="15.75" customHeight="1">
      <c r="A3773" s="96" t="s">
        <v>560</v>
      </c>
      <c r="B3773" s="95" t="s">
        <v>462</v>
      </c>
      <c r="C3773" s="96">
        <v>16.3</v>
      </c>
      <c r="D3773" s="96">
        <v>1.1000000000000001</v>
      </c>
    </row>
    <row r="3774" spans="1:4" ht="15.75" customHeight="1">
      <c r="A3774" s="96" t="s">
        <v>560</v>
      </c>
      <c r="B3774" s="95" t="s">
        <v>462</v>
      </c>
      <c r="C3774" s="96">
        <v>18.3</v>
      </c>
      <c r="D3774" s="96">
        <v>4.4000000000000004</v>
      </c>
    </row>
    <row r="3775" spans="1:4" ht="15.75" customHeight="1">
      <c r="A3775" s="96" t="s">
        <v>560</v>
      </c>
      <c r="B3775" s="95" t="s">
        <v>462</v>
      </c>
      <c r="C3775" s="96">
        <v>18.34</v>
      </c>
      <c r="D3775" s="96">
        <v>1.4</v>
      </c>
    </row>
    <row r="3776" spans="1:4" ht="15.75" customHeight="1">
      <c r="A3776" s="96" t="s">
        <v>560</v>
      </c>
      <c r="B3776" s="95" t="s">
        <v>462</v>
      </c>
      <c r="C3776" s="96">
        <v>20</v>
      </c>
      <c r="D3776" s="96">
        <v>4.0999999999999996</v>
      </c>
    </row>
    <row r="3777" spans="1:4" ht="15.75" customHeight="1">
      <c r="A3777" s="96" t="s">
        <v>560</v>
      </c>
      <c r="B3777" s="95" t="s">
        <v>462</v>
      </c>
      <c r="C3777" s="96">
        <v>20.3</v>
      </c>
      <c r="D3777" s="96">
        <v>1.3</v>
      </c>
    </row>
    <row r="3778" spans="1:4" ht="15.75" customHeight="1">
      <c r="A3778" s="96" t="s">
        <v>560</v>
      </c>
      <c r="B3778" s="95" t="s">
        <v>462</v>
      </c>
      <c r="C3778" s="96">
        <v>22</v>
      </c>
      <c r="D3778" s="96">
        <v>4.3</v>
      </c>
    </row>
    <row r="3779" spans="1:4" ht="15.75" customHeight="1">
      <c r="A3779" s="96" t="s">
        <v>560</v>
      </c>
      <c r="B3779" s="95" t="s">
        <v>462</v>
      </c>
      <c r="C3779" s="96">
        <v>22.2</v>
      </c>
      <c r="D3779" s="96">
        <v>3.6</v>
      </c>
    </row>
    <row r="3780" spans="1:4" ht="15.75" customHeight="1">
      <c r="A3780" s="96" t="s">
        <v>560</v>
      </c>
      <c r="B3780" s="95" t="s">
        <v>462</v>
      </c>
      <c r="C3780" s="96">
        <v>25</v>
      </c>
      <c r="D3780" s="96">
        <v>2.7</v>
      </c>
    </row>
    <row r="3781" spans="1:4" ht="15.75" customHeight="1">
      <c r="A3781" s="96" t="s">
        <v>560</v>
      </c>
      <c r="B3781" s="95" t="s">
        <v>462</v>
      </c>
      <c r="C3781" s="96">
        <v>27.6</v>
      </c>
      <c r="D3781" s="96">
        <v>5.5</v>
      </c>
    </row>
    <row r="3782" spans="1:4" ht="15.75" customHeight="1">
      <c r="A3782" s="96" t="s">
        <v>560</v>
      </c>
      <c r="B3782" s="95" t="s">
        <v>462</v>
      </c>
      <c r="C3782" s="96">
        <v>27.7</v>
      </c>
      <c r="D3782" s="96">
        <v>1.2</v>
      </c>
    </row>
    <row r="3783" spans="1:4" ht="15.75" customHeight="1">
      <c r="A3783" s="96" t="s">
        <v>560</v>
      </c>
      <c r="B3783" s="95" t="s">
        <v>462</v>
      </c>
      <c r="C3783" s="96">
        <v>30.6</v>
      </c>
      <c r="D3783" s="96">
        <v>0.75</v>
      </c>
    </row>
    <row r="3784" spans="1:4" ht="15.75" customHeight="1">
      <c r="A3784" s="96" t="s">
        <v>560</v>
      </c>
      <c r="B3784" s="95" t="s">
        <v>462</v>
      </c>
      <c r="C3784" s="96">
        <v>32</v>
      </c>
      <c r="D3784" s="96">
        <v>2.5</v>
      </c>
    </row>
    <row r="3785" spans="1:4" ht="15.75" customHeight="1">
      <c r="A3785" s="96" t="s">
        <v>560</v>
      </c>
      <c r="B3785" s="95" t="s">
        <v>462</v>
      </c>
      <c r="C3785" s="96">
        <v>33.299999999999997</v>
      </c>
      <c r="D3785" s="96">
        <v>1.1499999999999999</v>
      </c>
    </row>
    <row r="3786" spans="1:4" ht="15.75" customHeight="1">
      <c r="A3786" s="96" t="s">
        <v>560</v>
      </c>
      <c r="B3786" s="95" t="s">
        <v>462</v>
      </c>
      <c r="C3786" s="96">
        <v>36</v>
      </c>
      <c r="D3786" s="96">
        <v>4.7</v>
      </c>
    </row>
    <row r="3787" spans="1:4" ht="15.75" customHeight="1">
      <c r="A3787" s="96" t="s">
        <v>560</v>
      </c>
      <c r="B3787" s="95" t="s">
        <v>462</v>
      </c>
      <c r="C3787" s="96">
        <v>36.299999999999997</v>
      </c>
      <c r="D3787" s="96">
        <v>0.7</v>
      </c>
    </row>
    <row r="3788" spans="1:4" ht="15.75" customHeight="1">
      <c r="A3788" s="96" t="s">
        <v>560</v>
      </c>
      <c r="B3788" s="95" t="s">
        <v>462</v>
      </c>
      <c r="C3788" s="96">
        <v>39</v>
      </c>
      <c r="D3788" s="96">
        <v>4.03</v>
      </c>
    </row>
    <row r="3789" spans="1:4" ht="15.75" customHeight="1">
      <c r="A3789" s="96" t="s">
        <v>560</v>
      </c>
      <c r="B3789" s="95" t="s">
        <v>462</v>
      </c>
      <c r="C3789" s="96">
        <v>40</v>
      </c>
      <c r="D3789" s="96">
        <v>2.6</v>
      </c>
    </row>
    <row r="3790" spans="1:4" ht="15.75" customHeight="1">
      <c r="A3790" s="96" t="s">
        <v>560</v>
      </c>
      <c r="B3790" s="95" t="s">
        <v>462</v>
      </c>
      <c r="C3790" s="96">
        <v>44.7</v>
      </c>
      <c r="D3790" s="96">
        <v>1.9</v>
      </c>
    </row>
    <row r="3791" spans="1:4" ht="15.75" customHeight="1">
      <c r="A3791" s="96" t="s">
        <v>560</v>
      </c>
      <c r="B3791" s="95" t="s">
        <v>462</v>
      </c>
      <c r="C3791" s="96">
        <v>48.7</v>
      </c>
      <c r="D3791" s="96">
        <v>1.5</v>
      </c>
    </row>
    <row r="3792" spans="1:4" ht="15.75" customHeight="1">
      <c r="A3792" s="96" t="s">
        <v>123</v>
      </c>
      <c r="B3792" s="95" t="s">
        <v>462</v>
      </c>
      <c r="C3792" s="96">
        <v>22</v>
      </c>
      <c r="D3792" s="96">
        <v>3.7</v>
      </c>
    </row>
    <row r="3793" spans="1:4" ht="15.75" customHeight="1">
      <c r="A3793" s="96" t="s">
        <v>123</v>
      </c>
      <c r="B3793" s="95" t="s">
        <v>462</v>
      </c>
      <c r="C3793" s="96">
        <v>24</v>
      </c>
      <c r="D3793" s="96">
        <v>0.9</v>
      </c>
    </row>
    <row r="3794" spans="1:4" ht="15.75" customHeight="1">
      <c r="A3794" s="96" t="s">
        <v>123</v>
      </c>
      <c r="B3794" s="95" t="s">
        <v>462</v>
      </c>
      <c r="C3794" s="96">
        <v>27</v>
      </c>
      <c r="D3794" s="96">
        <v>3.9</v>
      </c>
    </row>
    <row r="3795" spans="1:4" ht="15.75" customHeight="1">
      <c r="A3795" s="96" t="s">
        <v>123</v>
      </c>
      <c r="B3795" s="95" t="s">
        <v>462</v>
      </c>
      <c r="C3795" s="96">
        <v>30</v>
      </c>
      <c r="D3795" s="96">
        <v>3.6</v>
      </c>
    </row>
    <row r="3796" spans="1:4" ht="15.75" customHeight="1">
      <c r="A3796" s="96" t="s">
        <v>123</v>
      </c>
      <c r="B3796" s="95" t="s">
        <v>462</v>
      </c>
      <c r="C3796" s="96">
        <v>32</v>
      </c>
      <c r="D3796" s="96">
        <v>4</v>
      </c>
    </row>
    <row r="3797" spans="1:4" ht="15.75" customHeight="1">
      <c r="A3797" s="96" t="s">
        <v>123</v>
      </c>
      <c r="B3797" s="95" t="s">
        <v>462</v>
      </c>
      <c r="C3797" s="96">
        <v>36</v>
      </c>
      <c r="D3797" s="96">
        <v>3.5</v>
      </c>
    </row>
    <row r="3798" spans="1:4" ht="15.75" customHeight="1">
      <c r="A3798" s="96" t="s">
        <v>123</v>
      </c>
      <c r="B3798" s="95" t="s">
        <v>462</v>
      </c>
      <c r="C3798" s="96">
        <v>41</v>
      </c>
      <c r="D3798" s="96">
        <v>3.5</v>
      </c>
    </row>
    <row r="3799" spans="1:4" ht="15.75" customHeight="1">
      <c r="A3799" s="96" t="s">
        <v>123</v>
      </c>
      <c r="B3799" s="95" t="s">
        <v>462</v>
      </c>
      <c r="C3799" s="96">
        <v>46</v>
      </c>
      <c r="D3799" s="96">
        <v>2.4</v>
      </c>
    </row>
    <row r="3800" spans="1:4" ht="15.75" customHeight="1">
      <c r="A3800" s="3" t="s">
        <v>13</v>
      </c>
      <c r="B3800" s="3" t="s">
        <v>463</v>
      </c>
      <c r="C3800" s="3">
        <v>0.7</v>
      </c>
      <c r="D3800" s="8">
        <v>4.6100000000000003</v>
      </c>
    </row>
    <row r="3801" spans="1:4" ht="15.75" customHeight="1">
      <c r="A3801" s="3" t="s">
        <v>13</v>
      </c>
      <c r="B3801" s="3" t="s">
        <v>463</v>
      </c>
      <c r="C3801" s="3">
        <v>0.8</v>
      </c>
      <c r="D3801" s="8">
        <v>0.83499999999999996</v>
      </c>
    </row>
    <row r="3802" spans="1:4" ht="15.75" customHeight="1">
      <c r="A3802" s="3" t="s">
        <v>13</v>
      </c>
      <c r="B3802" s="3" t="s">
        <v>463</v>
      </c>
      <c r="C3802" s="3">
        <v>1</v>
      </c>
      <c r="D3802" s="8">
        <v>4.5</v>
      </c>
    </row>
    <row r="3803" spans="1:4" ht="15.75" customHeight="1">
      <c r="A3803" s="3" t="s">
        <v>13</v>
      </c>
      <c r="B3803" s="3" t="s">
        <v>463</v>
      </c>
      <c r="C3803" s="3">
        <v>1.2</v>
      </c>
      <c r="D3803" s="8">
        <v>0.55000000000000004</v>
      </c>
    </row>
    <row r="3804" spans="1:4" ht="15.75" customHeight="1">
      <c r="A3804" s="3" t="s">
        <v>13</v>
      </c>
      <c r="B3804" s="3" t="s">
        <v>463</v>
      </c>
      <c r="C3804" s="3">
        <v>1.5</v>
      </c>
      <c r="D3804" s="8">
        <v>12.63</v>
      </c>
    </row>
    <row r="3805" spans="1:4" ht="15.75" customHeight="1">
      <c r="A3805" s="3" t="s">
        <v>13</v>
      </c>
      <c r="B3805" s="3" t="s">
        <v>463</v>
      </c>
      <c r="C3805" s="3">
        <v>2</v>
      </c>
      <c r="D3805" s="8">
        <v>10.5</v>
      </c>
    </row>
    <row r="3806" spans="1:4" ht="15.75" customHeight="1">
      <c r="A3806" s="3" t="s">
        <v>13</v>
      </c>
      <c r="B3806" s="3" t="s">
        <v>463</v>
      </c>
      <c r="C3806" s="3">
        <v>2.5</v>
      </c>
      <c r="D3806" s="8">
        <v>9.5500000000000007</v>
      </c>
    </row>
    <row r="3807" spans="1:4" ht="15.75" customHeight="1">
      <c r="A3807" s="3" t="s">
        <v>13</v>
      </c>
      <c r="B3807" s="3" t="s">
        <v>463</v>
      </c>
      <c r="C3807" s="3">
        <v>3</v>
      </c>
      <c r="D3807" s="8">
        <v>9.5500000000000007</v>
      </c>
    </row>
    <row r="3808" spans="1:4" ht="15.75" customHeight="1">
      <c r="A3808" s="32" t="s">
        <v>8</v>
      </c>
      <c r="B3808" s="38" t="s">
        <v>464</v>
      </c>
      <c r="C3808" s="38">
        <v>17</v>
      </c>
      <c r="D3808" s="38">
        <v>1.472</v>
      </c>
    </row>
    <row r="3809" spans="1:4" ht="15.75" customHeight="1">
      <c r="A3809" s="32" t="s">
        <v>8</v>
      </c>
      <c r="B3809" s="38" t="s">
        <v>464</v>
      </c>
      <c r="C3809" s="38">
        <v>30</v>
      </c>
      <c r="D3809" s="38">
        <v>0.66600000000000004</v>
      </c>
    </row>
    <row r="3810" spans="1:4" ht="15.75" customHeight="1">
      <c r="A3810" s="32" t="s">
        <v>8</v>
      </c>
      <c r="B3810" s="38" t="s">
        <v>464</v>
      </c>
      <c r="C3810" s="38">
        <v>40</v>
      </c>
      <c r="D3810" s="38">
        <v>7.0000000000000007E-2</v>
      </c>
    </row>
    <row r="3811" spans="1:4" ht="15.75" customHeight="1">
      <c r="A3811" s="32" t="s">
        <v>8</v>
      </c>
      <c r="B3811" s="38" t="s">
        <v>464</v>
      </c>
      <c r="C3811" s="38">
        <v>50</v>
      </c>
      <c r="D3811" s="38">
        <v>0.66600000000000004</v>
      </c>
    </row>
    <row r="3812" spans="1:4" ht="15.75" customHeight="1">
      <c r="A3812" s="32" t="s">
        <v>8</v>
      </c>
      <c r="B3812" s="38" t="s">
        <v>464</v>
      </c>
      <c r="C3812" s="38">
        <v>60</v>
      </c>
      <c r="D3812" s="38">
        <v>0.35599999999999998</v>
      </c>
    </row>
    <row r="3813" spans="1:4" ht="15.75" customHeight="1">
      <c r="A3813" s="32" t="s">
        <v>8</v>
      </c>
      <c r="B3813" s="38" t="s">
        <v>464</v>
      </c>
      <c r="C3813" s="38">
        <v>80</v>
      </c>
      <c r="D3813" s="38">
        <v>0.66600000000000004</v>
      </c>
    </row>
    <row r="3814" spans="1:4" ht="15.75" customHeight="1">
      <c r="A3814" s="32" t="s">
        <v>8</v>
      </c>
      <c r="B3814" s="38" t="s">
        <v>464</v>
      </c>
      <c r="C3814" s="38">
        <v>90</v>
      </c>
      <c r="D3814" s="38">
        <v>0.14000000000000001</v>
      </c>
    </row>
    <row r="3815" spans="1:4" ht="15.75" customHeight="1">
      <c r="A3815" s="32" t="s">
        <v>8</v>
      </c>
      <c r="B3815" s="38" t="s">
        <v>464</v>
      </c>
      <c r="C3815" s="38">
        <v>125</v>
      </c>
      <c r="D3815" s="38">
        <v>0.66600000000000004</v>
      </c>
    </row>
    <row r="3816" spans="1:4" ht="15.75" customHeight="1">
      <c r="A3816" s="32" t="s">
        <v>8</v>
      </c>
      <c r="B3816" s="38" t="s">
        <v>464</v>
      </c>
      <c r="C3816" s="38">
        <v>140</v>
      </c>
      <c r="D3816" s="38">
        <v>0.66600000000000004</v>
      </c>
    </row>
    <row r="3817" spans="1:4" ht="15.75" customHeight="1">
      <c r="A3817" s="32" t="s">
        <v>8</v>
      </c>
      <c r="B3817" s="38" t="s">
        <v>464</v>
      </c>
      <c r="C3817" s="38">
        <v>180</v>
      </c>
      <c r="D3817" s="38">
        <v>1.232</v>
      </c>
    </row>
    <row r="3818" spans="1:4" ht="15.75" customHeight="1">
      <c r="A3818" s="32" t="s">
        <v>8</v>
      </c>
      <c r="B3818" s="38" t="s">
        <v>464</v>
      </c>
      <c r="C3818" s="38">
        <v>200</v>
      </c>
      <c r="D3818" s="38">
        <v>0.66600000000000004</v>
      </c>
    </row>
    <row r="3819" spans="1:4" ht="15.75" customHeight="1">
      <c r="A3819" s="32" t="s">
        <v>13</v>
      </c>
      <c r="B3819" s="38" t="s">
        <v>464</v>
      </c>
      <c r="C3819" s="38">
        <v>6</v>
      </c>
      <c r="D3819" s="38">
        <v>5.1999999999999998E-2</v>
      </c>
    </row>
    <row r="3820" spans="1:4" ht="15.75" customHeight="1">
      <c r="A3820" s="32" t="s">
        <v>13</v>
      </c>
      <c r="B3820" s="38" t="s">
        <v>464</v>
      </c>
      <c r="C3820" s="38">
        <v>8</v>
      </c>
      <c r="D3820" s="38">
        <v>0.66600000000000004</v>
      </c>
    </row>
    <row r="3821" spans="1:4" ht="15.75" customHeight="1">
      <c r="A3821" s="32" t="s">
        <v>13</v>
      </c>
      <c r="B3821" s="38" t="s">
        <v>464</v>
      </c>
      <c r="C3821" s="32">
        <v>13</v>
      </c>
      <c r="D3821" s="38">
        <v>0.66600000000000004</v>
      </c>
    </row>
    <row r="3822" spans="1:4" ht="15.75" customHeight="1">
      <c r="A3822" s="32" t="s">
        <v>13</v>
      </c>
      <c r="B3822" s="38" t="s">
        <v>464</v>
      </c>
      <c r="C3822" s="30">
        <v>14</v>
      </c>
      <c r="D3822" s="38">
        <v>0.66600000000000004</v>
      </c>
    </row>
    <row r="3823" spans="1:4" ht="15.75" customHeight="1">
      <c r="A3823" s="32" t="s">
        <v>13</v>
      </c>
      <c r="B3823" s="38" t="s">
        <v>464</v>
      </c>
      <c r="C3823" s="30">
        <v>16</v>
      </c>
      <c r="D3823" s="30">
        <v>1.27</v>
      </c>
    </row>
    <row r="3824" spans="1:4" ht="15.75" customHeight="1">
      <c r="A3824" s="32" t="s">
        <v>13</v>
      </c>
      <c r="B3824" s="38" t="s">
        <v>464</v>
      </c>
      <c r="C3824" s="30">
        <v>40</v>
      </c>
      <c r="D3824" s="30">
        <v>0.66600000000000004</v>
      </c>
    </row>
    <row r="3825" spans="1:4" ht="15.75" customHeight="1">
      <c r="A3825" s="32" t="s">
        <v>13</v>
      </c>
      <c r="B3825" s="38" t="s">
        <v>464</v>
      </c>
      <c r="C3825" s="30">
        <v>55</v>
      </c>
      <c r="D3825" s="30">
        <v>0.66600000000000004</v>
      </c>
    </row>
    <row r="3826" spans="1:4" ht="15.75" customHeight="1">
      <c r="A3826" s="22" t="s">
        <v>294</v>
      </c>
      <c r="B3826" s="38" t="s">
        <v>464</v>
      </c>
      <c r="C3826" s="30" t="s">
        <v>597</v>
      </c>
      <c r="D3826" s="30">
        <v>0.25600000000000001</v>
      </c>
    </row>
    <row r="3827" spans="1:4" ht="15.75" customHeight="1">
      <c r="A3827" s="3" t="s">
        <v>294</v>
      </c>
      <c r="B3827" s="3" t="s">
        <v>465</v>
      </c>
      <c r="C3827" s="3" t="s">
        <v>371</v>
      </c>
      <c r="D3827" s="8">
        <v>2.1000000000000001E-2</v>
      </c>
    </row>
    <row r="3828" spans="1:4" ht="15.75" customHeight="1">
      <c r="A3828" s="3" t="s">
        <v>13</v>
      </c>
      <c r="B3828" s="3" t="s">
        <v>465</v>
      </c>
      <c r="C3828" s="3">
        <v>5</v>
      </c>
      <c r="D3828" s="8">
        <v>0.66600000000000004</v>
      </c>
    </row>
    <row r="3829" spans="1:4" ht="15.75" customHeight="1">
      <c r="A3829" s="3" t="s">
        <v>13</v>
      </c>
      <c r="B3829" s="3" t="s">
        <v>465</v>
      </c>
      <c r="C3829" s="3">
        <v>6</v>
      </c>
      <c r="D3829" s="8">
        <v>0.66600000000000004</v>
      </c>
    </row>
    <row r="3830" spans="1:4" ht="15.75" customHeight="1">
      <c r="A3830" s="3" t="s">
        <v>13</v>
      </c>
      <c r="B3830" s="3" t="s">
        <v>465</v>
      </c>
      <c r="C3830" s="3">
        <v>8</v>
      </c>
      <c r="D3830" s="8">
        <v>0.66600000000000004</v>
      </c>
    </row>
    <row r="3831" spans="1:4" ht="15.75" customHeight="1">
      <c r="A3831" s="3" t="s">
        <v>13</v>
      </c>
      <c r="B3831" s="3" t="s">
        <v>465</v>
      </c>
      <c r="C3831" s="3">
        <v>10</v>
      </c>
      <c r="D3831" s="8">
        <v>0.66600000000000004</v>
      </c>
    </row>
    <row r="3832" spans="1:4" ht="15.75" customHeight="1">
      <c r="A3832" s="3" t="s">
        <v>13</v>
      </c>
      <c r="B3832" s="3" t="s">
        <v>465</v>
      </c>
      <c r="C3832" s="3">
        <v>12</v>
      </c>
      <c r="D3832" s="8">
        <v>0.66600000000000004</v>
      </c>
    </row>
    <row r="3833" spans="1:4" ht="15.75" customHeight="1">
      <c r="A3833" s="3" t="s">
        <v>13</v>
      </c>
      <c r="B3833" s="3" t="s">
        <v>465</v>
      </c>
      <c r="C3833" s="3">
        <v>14</v>
      </c>
      <c r="D3833" s="8">
        <v>0.66600000000000004</v>
      </c>
    </row>
    <row r="3834" spans="1:4" ht="15.75" customHeight="1">
      <c r="A3834" s="3" t="s">
        <v>13</v>
      </c>
      <c r="B3834" s="3" t="s">
        <v>465</v>
      </c>
      <c r="C3834" s="3">
        <v>16</v>
      </c>
      <c r="D3834" s="8">
        <v>0.66600000000000004</v>
      </c>
    </row>
    <row r="3835" spans="1:4" ht="15.75" customHeight="1">
      <c r="A3835" s="3" t="s">
        <v>13</v>
      </c>
      <c r="B3835" s="3" t="s">
        <v>465</v>
      </c>
      <c r="C3835" s="3">
        <v>18</v>
      </c>
      <c r="D3835" s="8">
        <v>0.66600000000000004</v>
      </c>
    </row>
    <row r="3836" spans="1:4" ht="15.75" customHeight="1">
      <c r="A3836" s="3" t="s">
        <v>13</v>
      </c>
      <c r="B3836" s="3" t="s">
        <v>465</v>
      </c>
      <c r="C3836" s="3">
        <v>20</v>
      </c>
      <c r="D3836" s="8">
        <v>0.66600000000000004</v>
      </c>
    </row>
    <row r="3837" spans="1:4" ht="15.75" customHeight="1">
      <c r="A3837" s="3" t="s">
        <v>13</v>
      </c>
      <c r="B3837" s="3" t="s">
        <v>465</v>
      </c>
      <c r="C3837" s="3">
        <v>25</v>
      </c>
      <c r="D3837" s="8">
        <v>0.66600000000000004</v>
      </c>
    </row>
    <row r="3838" spans="1:4" ht="15.75" customHeight="1">
      <c r="A3838" s="3" t="s">
        <v>13</v>
      </c>
      <c r="B3838" s="3" t="s">
        <v>465</v>
      </c>
      <c r="C3838" s="3">
        <v>30</v>
      </c>
      <c r="D3838" s="8">
        <v>0.66600000000000004</v>
      </c>
    </row>
    <row r="3839" spans="1:4" ht="15.75" customHeight="1">
      <c r="A3839" s="3" t="s">
        <v>13</v>
      </c>
      <c r="B3839" s="3" t="s">
        <v>465</v>
      </c>
      <c r="C3839" s="3">
        <v>40</v>
      </c>
      <c r="D3839" s="8">
        <v>0.66600000000000004</v>
      </c>
    </row>
    <row r="3840" spans="1:4" ht="15.75" customHeight="1">
      <c r="A3840" s="3" t="s">
        <v>13</v>
      </c>
      <c r="B3840" s="3" t="s">
        <v>465</v>
      </c>
      <c r="C3840" s="3">
        <v>50</v>
      </c>
      <c r="D3840" s="8">
        <v>0.66600000000000004</v>
      </c>
    </row>
    <row r="3841" spans="1:4" ht="15.75" customHeight="1">
      <c r="A3841" s="9" t="s">
        <v>32</v>
      </c>
      <c r="B3841" s="10" t="s">
        <v>466</v>
      </c>
      <c r="C3841" s="10">
        <v>1.2</v>
      </c>
      <c r="D3841" s="10">
        <v>0.36299999999999999</v>
      </c>
    </row>
    <row r="3842" spans="1:4" ht="15.75" customHeight="1">
      <c r="A3842" s="9" t="s">
        <v>32</v>
      </c>
      <c r="B3842" s="10" t="s">
        <v>466</v>
      </c>
      <c r="C3842" s="10">
        <v>4</v>
      </c>
      <c r="D3842" s="10">
        <v>2.5000000000000001E-2</v>
      </c>
    </row>
    <row r="3843" spans="1:4" ht="15.75" customHeight="1">
      <c r="A3843" s="3" t="s">
        <v>32</v>
      </c>
      <c r="B3843" s="3" t="s">
        <v>596</v>
      </c>
      <c r="C3843" s="3">
        <v>1</v>
      </c>
      <c r="D3843" s="8">
        <v>3.5000000000000003E-2</v>
      </c>
    </row>
    <row r="3844" spans="1:4" ht="15.75" customHeight="1">
      <c r="A3844" s="3" t="s">
        <v>32</v>
      </c>
      <c r="B3844" s="3" t="s">
        <v>596</v>
      </c>
      <c r="C3844" s="3">
        <v>1.6</v>
      </c>
      <c r="D3844" s="8">
        <v>0.66300000000000003</v>
      </c>
    </row>
    <row r="3845" spans="1:4" ht="15.75" customHeight="1">
      <c r="A3845" s="3" t="s">
        <v>32</v>
      </c>
      <c r="B3845" s="3" t="s">
        <v>595</v>
      </c>
      <c r="C3845" s="3">
        <v>1.6</v>
      </c>
      <c r="D3845" s="8">
        <v>5.0000000000000001E-3</v>
      </c>
    </row>
    <row r="3846" spans="1:4" ht="15.75" customHeight="1">
      <c r="A3846" s="3" t="s">
        <v>32</v>
      </c>
      <c r="B3846" s="3" t="s">
        <v>595</v>
      </c>
      <c r="C3846" s="3">
        <v>2</v>
      </c>
      <c r="D3846" s="8">
        <v>0.01</v>
      </c>
    </row>
    <row r="3847" spans="1:4" ht="15.75" customHeight="1">
      <c r="A3847" s="3" t="s">
        <v>32</v>
      </c>
      <c r="B3847" s="3" t="s">
        <v>595</v>
      </c>
      <c r="C3847" s="3">
        <v>3</v>
      </c>
      <c r="D3847" s="8">
        <v>1.0999999999999999E-2</v>
      </c>
    </row>
    <row r="3848" spans="1:4" ht="15.75" customHeight="1">
      <c r="A3848" s="3" t="s">
        <v>32</v>
      </c>
      <c r="B3848" s="3" t="s">
        <v>595</v>
      </c>
      <c r="C3848" s="3">
        <v>4</v>
      </c>
      <c r="D3848" s="8">
        <v>7.1999999999999995E-2</v>
      </c>
    </row>
    <row r="3849" spans="1:4" ht="15.75" customHeight="1">
      <c r="A3849" s="13" t="s">
        <v>18</v>
      </c>
      <c r="B3849" s="25" t="s">
        <v>467</v>
      </c>
      <c r="C3849" s="25">
        <v>15</v>
      </c>
      <c r="D3849" s="25">
        <v>168</v>
      </c>
    </row>
    <row r="3850" spans="1:4" ht="15.75" customHeight="1">
      <c r="A3850" s="3" t="s">
        <v>294</v>
      </c>
      <c r="B3850" s="3" t="s">
        <v>468</v>
      </c>
      <c r="C3850" s="3" t="s">
        <v>407</v>
      </c>
      <c r="D3850" s="8">
        <v>112</v>
      </c>
    </row>
    <row r="3851" spans="1:4" ht="15.75" customHeight="1">
      <c r="A3851" s="3" t="s">
        <v>32</v>
      </c>
      <c r="B3851" s="3" t="s">
        <v>594</v>
      </c>
      <c r="C3851" s="3">
        <v>1.2</v>
      </c>
      <c r="D3851" s="8">
        <v>9.7000000000000003E-2</v>
      </c>
    </row>
    <row r="3852" spans="1:4" ht="15.75" customHeight="1">
      <c r="A3852" s="3" t="s">
        <v>32</v>
      </c>
      <c r="B3852" s="3" t="s">
        <v>594</v>
      </c>
      <c r="C3852" s="3">
        <v>1.6</v>
      </c>
      <c r="D3852" s="8">
        <v>2.7E-2</v>
      </c>
    </row>
    <row r="3853" spans="1:4" ht="15.75" customHeight="1">
      <c r="A3853" s="3" t="s">
        <v>32</v>
      </c>
      <c r="B3853" s="3" t="s">
        <v>594</v>
      </c>
      <c r="C3853" s="3">
        <v>2</v>
      </c>
      <c r="D3853" s="8">
        <v>1.4999999999999999E-2</v>
      </c>
    </row>
    <row r="3854" spans="1:4" ht="15.75" customHeight="1">
      <c r="A3854" s="11" t="s">
        <v>559</v>
      </c>
      <c r="B3854" s="27" t="s">
        <v>469</v>
      </c>
      <c r="C3854" s="27">
        <v>122</v>
      </c>
      <c r="D3854" s="27">
        <v>0.19</v>
      </c>
    </row>
    <row r="3855" spans="1:4" ht="15.75" customHeight="1">
      <c r="A3855" s="32" t="s">
        <v>8</v>
      </c>
      <c r="B3855" s="38" t="s">
        <v>470</v>
      </c>
      <c r="C3855" s="38">
        <v>5.5</v>
      </c>
      <c r="D3855" s="38">
        <v>2.9740000000000002</v>
      </c>
    </row>
    <row r="3856" spans="1:4" ht="15.75" customHeight="1">
      <c r="A3856" s="32" t="s">
        <v>8</v>
      </c>
      <c r="B3856" s="38" t="s">
        <v>470</v>
      </c>
      <c r="C3856" s="38">
        <v>9</v>
      </c>
      <c r="D3856" s="38">
        <v>0.92800000000000005</v>
      </c>
    </row>
    <row r="3857" spans="1:4" ht="15.75" customHeight="1">
      <c r="A3857" s="32" t="s">
        <v>8</v>
      </c>
      <c r="B3857" s="38" t="s">
        <v>470</v>
      </c>
      <c r="C3857" s="38">
        <v>10</v>
      </c>
      <c r="D3857" s="38">
        <v>0.47399999999999998</v>
      </c>
    </row>
    <row r="3858" spans="1:4" ht="15.75" customHeight="1">
      <c r="A3858" s="32" t="s">
        <v>8</v>
      </c>
      <c r="B3858" s="38" t="s">
        <v>470</v>
      </c>
      <c r="C3858" s="38">
        <v>14</v>
      </c>
      <c r="D3858" s="38">
        <v>8.5079999999999991</v>
      </c>
    </row>
    <row r="3859" spans="1:4" ht="15.75" customHeight="1">
      <c r="A3859" s="32" t="s">
        <v>8</v>
      </c>
      <c r="B3859" s="38" t="s">
        <v>470</v>
      </c>
      <c r="C3859" s="38">
        <v>16</v>
      </c>
      <c r="D3859" s="38">
        <v>6.2590000000000003</v>
      </c>
    </row>
    <row r="3860" spans="1:4" ht="15.75" customHeight="1">
      <c r="A3860" s="32" t="s">
        <v>8</v>
      </c>
      <c r="B3860" s="38" t="s">
        <v>470</v>
      </c>
      <c r="C3860" s="38">
        <v>20</v>
      </c>
      <c r="D3860" s="38">
        <v>0.25900000000000001</v>
      </c>
    </row>
    <row r="3861" spans="1:4" ht="15.75" customHeight="1">
      <c r="A3861" s="32" t="s">
        <v>8</v>
      </c>
      <c r="B3861" s="38" t="s">
        <v>470</v>
      </c>
      <c r="C3861" s="38">
        <v>26</v>
      </c>
      <c r="D3861" s="38">
        <v>3.7069999999999999</v>
      </c>
    </row>
    <row r="3862" spans="1:4" ht="15.75" customHeight="1">
      <c r="A3862" s="32" t="s">
        <v>8</v>
      </c>
      <c r="B3862" s="38" t="s">
        <v>470</v>
      </c>
      <c r="C3862" s="38">
        <v>30</v>
      </c>
      <c r="D3862" s="38">
        <v>18</v>
      </c>
    </row>
    <row r="3863" spans="1:4" ht="15.75" customHeight="1">
      <c r="A3863" s="32" t="s">
        <v>8</v>
      </c>
      <c r="B3863" s="38" t="s">
        <v>470</v>
      </c>
      <c r="C3863" s="38">
        <v>35</v>
      </c>
      <c r="D3863" s="38">
        <v>4.4160000000000004</v>
      </c>
    </row>
    <row r="3864" spans="1:4" ht="15.75" customHeight="1">
      <c r="A3864" s="32" t="s">
        <v>8</v>
      </c>
      <c r="B3864" s="38" t="s">
        <v>470</v>
      </c>
      <c r="C3864" s="38">
        <v>40</v>
      </c>
      <c r="D3864" s="38">
        <v>6.8609999999999998</v>
      </c>
    </row>
    <row r="3865" spans="1:4" ht="15.75" customHeight="1">
      <c r="A3865" s="32" t="s">
        <v>8</v>
      </c>
      <c r="B3865" s="38" t="s">
        <v>470</v>
      </c>
      <c r="C3865" s="38">
        <v>45</v>
      </c>
      <c r="D3865" s="38">
        <v>4.9930000000000003</v>
      </c>
    </row>
    <row r="3866" spans="1:4" ht="15.75" customHeight="1">
      <c r="A3866" s="32" t="s">
        <v>8</v>
      </c>
      <c r="B3866" s="38" t="s">
        <v>470</v>
      </c>
      <c r="C3866" s="38">
        <v>50</v>
      </c>
      <c r="D3866" s="38">
        <v>7.9459999999999997</v>
      </c>
    </row>
    <row r="3867" spans="1:4" ht="15.75" customHeight="1">
      <c r="A3867" s="32" t="s">
        <v>8</v>
      </c>
      <c r="B3867" s="38" t="s">
        <v>470</v>
      </c>
      <c r="C3867" s="38">
        <v>55</v>
      </c>
      <c r="D3867" s="38">
        <v>10.686</v>
      </c>
    </row>
    <row r="3868" spans="1:4" ht="15.75" customHeight="1">
      <c r="A3868" s="32" t="s">
        <v>8</v>
      </c>
      <c r="B3868" s="38" t="s">
        <v>470</v>
      </c>
      <c r="C3868" s="38">
        <v>60</v>
      </c>
      <c r="D3868" s="38">
        <v>0.13300000000000001</v>
      </c>
    </row>
    <row r="3869" spans="1:4" ht="15.75" customHeight="1">
      <c r="A3869" s="32" t="s">
        <v>8</v>
      </c>
      <c r="B3869" s="38" t="s">
        <v>470</v>
      </c>
      <c r="C3869" s="38">
        <v>65</v>
      </c>
      <c r="D3869" s="38">
        <v>0.12</v>
      </c>
    </row>
    <row r="3870" spans="1:4" ht="15.75" customHeight="1">
      <c r="A3870" s="32" t="s">
        <v>8</v>
      </c>
      <c r="B3870" s="38" t="s">
        <v>470</v>
      </c>
      <c r="C3870" s="38">
        <v>70</v>
      </c>
      <c r="D3870" s="38">
        <v>0.29099999999999998</v>
      </c>
    </row>
    <row r="3871" spans="1:4" ht="15.75" customHeight="1">
      <c r="A3871" s="32" t="s">
        <v>8</v>
      </c>
      <c r="B3871" s="38" t="s">
        <v>470</v>
      </c>
      <c r="C3871" s="38">
        <v>75</v>
      </c>
      <c r="D3871" s="38">
        <v>0.14899999999999999</v>
      </c>
    </row>
    <row r="3872" spans="1:4" ht="15.75" customHeight="1">
      <c r="A3872" s="32" t="s">
        <v>8</v>
      </c>
      <c r="B3872" s="38" t="s">
        <v>470</v>
      </c>
      <c r="C3872" s="38">
        <v>80</v>
      </c>
      <c r="D3872" s="38">
        <v>0.60199999999999998</v>
      </c>
    </row>
    <row r="3873" spans="1:4" ht="15.75" customHeight="1">
      <c r="A3873" s="32" t="s">
        <v>8</v>
      </c>
      <c r="B3873" s="38" t="s">
        <v>470</v>
      </c>
      <c r="C3873" s="38">
        <v>85</v>
      </c>
      <c r="D3873" s="38">
        <v>0.53900000000000003</v>
      </c>
    </row>
    <row r="3874" spans="1:4" ht="15.75" customHeight="1">
      <c r="A3874" s="32" t="s">
        <v>8</v>
      </c>
      <c r="B3874" s="38" t="s">
        <v>470</v>
      </c>
      <c r="C3874" s="38">
        <v>90</v>
      </c>
      <c r="D3874" s="38">
        <v>0.14099999999999999</v>
      </c>
    </row>
    <row r="3875" spans="1:4" ht="15.75" customHeight="1">
      <c r="A3875" s="32" t="s">
        <v>8</v>
      </c>
      <c r="B3875" s="38" t="s">
        <v>470</v>
      </c>
      <c r="C3875" s="38">
        <v>95</v>
      </c>
      <c r="D3875" s="38">
        <v>0.53</v>
      </c>
    </row>
    <row r="3876" spans="1:4" ht="15.75" customHeight="1">
      <c r="A3876" s="32" t="s">
        <v>8</v>
      </c>
      <c r="B3876" s="38" t="s">
        <v>470</v>
      </c>
      <c r="C3876" s="38">
        <v>100</v>
      </c>
      <c r="D3876" s="38">
        <v>0.21</v>
      </c>
    </row>
    <row r="3877" spans="1:4" ht="15.75" customHeight="1">
      <c r="A3877" s="32" t="s">
        <v>8</v>
      </c>
      <c r="B3877" s="38" t="s">
        <v>470</v>
      </c>
      <c r="C3877" s="38">
        <v>105</v>
      </c>
      <c r="D3877" s="38">
        <v>0.46500000000000002</v>
      </c>
    </row>
    <row r="3878" spans="1:4" ht="15.75" customHeight="1">
      <c r="A3878" s="32" t="s">
        <v>8</v>
      </c>
      <c r="B3878" s="38" t="s">
        <v>470</v>
      </c>
      <c r="C3878" s="38">
        <v>110</v>
      </c>
      <c r="D3878" s="38">
        <v>0.86499999999999999</v>
      </c>
    </row>
    <row r="3879" spans="1:4" ht="15.75" customHeight="1">
      <c r="A3879" s="32" t="s">
        <v>8</v>
      </c>
      <c r="B3879" s="38" t="s">
        <v>470</v>
      </c>
      <c r="C3879" s="38">
        <v>115</v>
      </c>
      <c r="D3879" s="38">
        <v>6.2759999999999998</v>
      </c>
    </row>
    <row r="3880" spans="1:4" ht="15.75" customHeight="1">
      <c r="A3880" s="32" t="s">
        <v>8</v>
      </c>
      <c r="B3880" s="38" t="s">
        <v>470</v>
      </c>
      <c r="C3880" s="38">
        <v>120</v>
      </c>
      <c r="D3880" s="38">
        <v>274</v>
      </c>
    </row>
    <row r="3881" spans="1:4" ht="15.75" customHeight="1">
      <c r="A3881" s="32" t="s">
        <v>8</v>
      </c>
      <c r="B3881" s="38" t="s">
        <v>470</v>
      </c>
      <c r="C3881" s="38">
        <v>125</v>
      </c>
      <c r="D3881" s="38">
        <v>4.8730000000000002</v>
      </c>
    </row>
    <row r="3882" spans="1:4" ht="15.75" customHeight="1">
      <c r="A3882" s="32" t="s">
        <v>8</v>
      </c>
      <c r="B3882" s="38" t="s">
        <v>470</v>
      </c>
      <c r="C3882" s="38">
        <v>130</v>
      </c>
      <c r="D3882" s="38">
        <v>0.54</v>
      </c>
    </row>
    <row r="3883" spans="1:4" ht="15.75" customHeight="1">
      <c r="A3883" s="32" t="s">
        <v>8</v>
      </c>
      <c r="B3883" s="38" t="s">
        <v>470</v>
      </c>
      <c r="C3883" s="38">
        <v>135</v>
      </c>
      <c r="D3883" s="38">
        <v>5.5679999999999996</v>
      </c>
    </row>
    <row r="3884" spans="1:4" ht="15.75" customHeight="1">
      <c r="A3884" s="32" t="s">
        <v>8</v>
      </c>
      <c r="B3884" s="38" t="s">
        <v>470</v>
      </c>
      <c r="C3884" s="38">
        <v>140</v>
      </c>
      <c r="D3884" s="38">
        <v>6.9530000000000003</v>
      </c>
    </row>
    <row r="3885" spans="1:4" ht="15.75" customHeight="1">
      <c r="A3885" s="32" t="s">
        <v>8</v>
      </c>
      <c r="B3885" s="38" t="s">
        <v>470</v>
      </c>
      <c r="C3885" s="38">
        <v>145</v>
      </c>
      <c r="D3885" s="38">
        <v>10.765000000000001</v>
      </c>
    </row>
    <row r="3886" spans="1:4" ht="15.75" customHeight="1">
      <c r="A3886" s="32" t="s">
        <v>8</v>
      </c>
      <c r="B3886" s="38" t="s">
        <v>470</v>
      </c>
      <c r="C3886" s="38">
        <v>150</v>
      </c>
      <c r="D3886" s="38">
        <v>1.851</v>
      </c>
    </row>
    <row r="3887" spans="1:4" ht="15.75" customHeight="1">
      <c r="A3887" s="32" t="s">
        <v>8</v>
      </c>
      <c r="B3887" s="38" t="s">
        <v>470</v>
      </c>
      <c r="C3887" s="38">
        <v>160</v>
      </c>
      <c r="D3887" s="38">
        <v>8.8219999999999992</v>
      </c>
    </row>
    <row r="3888" spans="1:4" ht="15.75" customHeight="1">
      <c r="A3888" s="32" t="s">
        <v>8</v>
      </c>
      <c r="B3888" s="38" t="s">
        <v>470</v>
      </c>
      <c r="C3888" s="38">
        <v>170</v>
      </c>
      <c r="D3888" s="38">
        <v>5.53</v>
      </c>
    </row>
    <row r="3889" spans="1:4" ht="15.75" customHeight="1">
      <c r="A3889" s="32" t="s">
        <v>8</v>
      </c>
      <c r="B3889" s="38" t="s">
        <v>470</v>
      </c>
      <c r="C3889" s="38">
        <v>180</v>
      </c>
      <c r="D3889" s="38">
        <v>0.46899999999999997</v>
      </c>
    </row>
    <row r="3890" spans="1:4" ht="15.75" customHeight="1">
      <c r="A3890" s="32" t="s">
        <v>8</v>
      </c>
      <c r="B3890" s="38" t="s">
        <v>470</v>
      </c>
      <c r="C3890" s="38">
        <v>190</v>
      </c>
      <c r="D3890" s="38">
        <v>6.7569999999999997</v>
      </c>
    </row>
    <row r="3891" spans="1:4" ht="15.75" customHeight="1">
      <c r="A3891" s="32" t="s">
        <v>8</v>
      </c>
      <c r="B3891" s="38" t="s">
        <v>470</v>
      </c>
      <c r="C3891" s="38">
        <v>195</v>
      </c>
      <c r="D3891" s="38">
        <v>2.9249999999999998</v>
      </c>
    </row>
    <row r="3892" spans="1:4" ht="15.75" customHeight="1">
      <c r="A3892" s="32" t="s">
        <v>8</v>
      </c>
      <c r="B3892" s="38" t="s">
        <v>470</v>
      </c>
      <c r="C3892" s="38">
        <v>200</v>
      </c>
      <c r="D3892" s="38">
        <v>0.14000000000000001</v>
      </c>
    </row>
    <row r="3893" spans="1:4" ht="15.75" customHeight="1">
      <c r="A3893" s="32" t="s">
        <v>8</v>
      </c>
      <c r="B3893" s="38" t="s">
        <v>470</v>
      </c>
      <c r="C3893" s="38">
        <v>210</v>
      </c>
      <c r="D3893" s="38">
        <v>6.88</v>
      </c>
    </row>
    <row r="3894" spans="1:4" ht="15.75" customHeight="1">
      <c r="A3894" s="32" t="s">
        <v>8</v>
      </c>
      <c r="B3894" s="38" t="s">
        <v>470</v>
      </c>
      <c r="C3894" s="38">
        <v>220</v>
      </c>
      <c r="D3894" s="38">
        <v>0.42499999999999999</v>
      </c>
    </row>
    <row r="3895" spans="1:4" ht="15.75" customHeight="1">
      <c r="A3895" s="32" t="s">
        <v>8</v>
      </c>
      <c r="B3895" s="38" t="s">
        <v>470</v>
      </c>
      <c r="C3895" s="38">
        <v>230</v>
      </c>
      <c r="D3895" s="38">
        <v>1</v>
      </c>
    </row>
    <row r="3896" spans="1:4" ht="15.75" customHeight="1">
      <c r="A3896" s="32" t="s">
        <v>8</v>
      </c>
      <c r="B3896" s="38" t="s">
        <v>470</v>
      </c>
      <c r="C3896" s="38">
        <v>240</v>
      </c>
      <c r="D3896" s="38">
        <v>6.2160000000000002</v>
      </c>
    </row>
    <row r="3897" spans="1:4" ht="15.75" customHeight="1">
      <c r="A3897" s="32" t="s">
        <v>8</v>
      </c>
      <c r="B3897" s="38" t="s">
        <v>470</v>
      </c>
      <c r="C3897" s="38">
        <v>250</v>
      </c>
      <c r="D3897" s="38">
        <v>12.211</v>
      </c>
    </row>
    <row r="3898" spans="1:4" ht="15.75" customHeight="1">
      <c r="A3898" s="32" t="s">
        <v>8</v>
      </c>
      <c r="B3898" s="38" t="s">
        <v>470</v>
      </c>
      <c r="C3898" s="38">
        <v>270</v>
      </c>
      <c r="D3898" s="38">
        <v>5.835</v>
      </c>
    </row>
    <row r="3899" spans="1:4" ht="15.75" customHeight="1">
      <c r="A3899" s="32" t="s">
        <v>8</v>
      </c>
      <c r="B3899" s="38" t="s">
        <v>470</v>
      </c>
      <c r="C3899" s="38">
        <v>280</v>
      </c>
      <c r="D3899" s="38">
        <v>11.574999999999999</v>
      </c>
    </row>
    <row r="3900" spans="1:4" ht="15.75" customHeight="1">
      <c r="A3900" s="32" t="s">
        <v>8</v>
      </c>
      <c r="B3900" s="38" t="s">
        <v>470</v>
      </c>
      <c r="C3900" s="38">
        <v>290</v>
      </c>
      <c r="D3900" s="38">
        <v>0.76300000000000001</v>
      </c>
    </row>
    <row r="3901" spans="1:4" ht="15.75" customHeight="1">
      <c r="A3901" s="32" t="s">
        <v>8</v>
      </c>
      <c r="B3901" s="38" t="s">
        <v>470</v>
      </c>
      <c r="C3901" s="38">
        <v>300</v>
      </c>
      <c r="D3901" s="38">
        <v>14.241</v>
      </c>
    </row>
    <row r="3902" spans="1:4" ht="15.75" customHeight="1">
      <c r="A3902" s="32" t="s">
        <v>8</v>
      </c>
      <c r="B3902" s="38" t="s">
        <v>470</v>
      </c>
      <c r="C3902" s="38">
        <v>320</v>
      </c>
      <c r="D3902" s="38">
        <v>8.5190000000000001</v>
      </c>
    </row>
    <row r="3903" spans="1:4" ht="15.75" customHeight="1">
      <c r="A3903" s="32" t="s">
        <v>8</v>
      </c>
      <c r="B3903" s="38" t="s">
        <v>470</v>
      </c>
      <c r="C3903" s="38">
        <v>340</v>
      </c>
      <c r="D3903" s="38">
        <v>1.3779999999999999</v>
      </c>
    </row>
    <row r="3904" spans="1:4" ht="15.75" customHeight="1">
      <c r="A3904" s="32" t="s">
        <v>8</v>
      </c>
      <c r="B3904" s="38" t="s">
        <v>470</v>
      </c>
      <c r="C3904" s="38">
        <v>350</v>
      </c>
      <c r="D3904" s="38">
        <v>8.0120000000000005</v>
      </c>
    </row>
    <row r="3905" spans="1:4" ht="15.75" customHeight="1">
      <c r="A3905" s="32" t="s">
        <v>8</v>
      </c>
      <c r="B3905" s="38" t="s">
        <v>470</v>
      </c>
      <c r="C3905" s="38">
        <v>380</v>
      </c>
      <c r="D3905" s="38">
        <v>9.2430000000000003</v>
      </c>
    </row>
    <row r="3906" spans="1:4" ht="15.75" customHeight="1">
      <c r="A3906" s="32" t="s">
        <v>8</v>
      </c>
      <c r="B3906" s="38" t="s">
        <v>470</v>
      </c>
      <c r="C3906" s="38">
        <v>400</v>
      </c>
      <c r="D3906" s="38">
        <v>2.8879999999999999</v>
      </c>
    </row>
    <row r="3907" spans="1:4" ht="15.75" customHeight="1">
      <c r="A3907" s="32" t="s">
        <v>8</v>
      </c>
      <c r="B3907" s="38" t="s">
        <v>470</v>
      </c>
      <c r="C3907" s="38">
        <v>440</v>
      </c>
      <c r="D3907" s="38">
        <v>0.56999999999999995</v>
      </c>
    </row>
    <row r="3908" spans="1:4" ht="15.75" customHeight="1">
      <c r="A3908" s="32" t="s">
        <v>8</v>
      </c>
      <c r="B3908" s="38" t="s">
        <v>470</v>
      </c>
      <c r="C3908" s="38">
        <v>450</v>
      </c>
      <c r="D3908" s="38">
        <v>2.7</v>
      </c>
    </row>
    <row r="3909" spans="1:4" ht="15.75" customHeight="1">
      <c r="A3909" s="32" t="s">
        <v>8</v>
      </c>
      <c r="B3909" s="38" t="s">
        <v>470</v>
      </c>
      <c r="C3909" s="38">
        <v>470</v>
      </c>
      <c r="D3909" s="38">
        <v>0.65800000000000003</v>
      </c>
    </row>
    <row r="3910" spans="1:4" ht="15.75" customHeight="1">
      <c r="A3910" s="32" t="s">
        <v>8</v>
      </c>
      <c r="B3910" s="38" t="s">
        <v>470</v>
      </c>
      <c r="C3910" s="38">
        <v>500</v>
      </c>
      <c r="D3910" s="38">
        <v>1.19</v>
      </c>
    </row>
    <row r="3911" spans="1:4" ht="15.75" customHeight="1">
      <c r="A3911" s="32" t="s">
        <v>8</v>
      </c>
      <c r="B3911" s="38" t="s">
        <v>470</v>
      </c>
      <c r="C3911" s="38">
        <v>535</v>
      </c>
      <c r="D3911" s="38">
        <v>1.2549999999999999</v>
      </c>
    </row>
    <row r="3912" spans="1:4" ht="15.75" customHeight="1">
      <c r="A3912" s="32" t="s">
        <v>8</v>
      </c>
      <c r="B3912" s="38" t="s">
        <v>470</v>
      </c>
      <c r="C3912" s="38">
        <v>560</v>
      </c>
      <c r="D3912" s="38">
        <v>0.71399999999999997</v>
      </c>
    </row>
    <row r="3913" spans="1:4" ht="15.75" customHeight="1">
      <c r="A3913" s="22" t="s">
        <v>13</v>
      </c>
      <c r="B3913" s="38" t="s">
        <v>470</v>
      </c>
      <c r="C3913" s="30">
        <v>0.5</v>
      </c>
      <c r="D3913" s="30">
        <v>0.35</v>
      </c>
    </row>
    <row r="3914" spans="1:4" ht="15.75" customHeight="1">
      <c r="A3914" s="22" t="s">
        <v>13</v>
      </c>
      <c r="B3914" s="38" t="s">
        <v>470</v>
      </c>
      <c r="C3914" s="32">
        <v>1.2</v>
      </c>
      <c r="D3914" s="67">
        <v>0.89</v>
      </c>
    </row>
    <row r="3915" spans="1:4" ht="15.75" customHeight="1">
      <c r="A3915" s="22" t="s">
        <v>13</v>
      </c>
      <c r="B3915" s="38" t="s">
        <v>470</v>
      </c>
      <c r="C3915" s="30">
        <v>1.5</v>
      </c>
      <c r="D3915" s="30">
        <v>0.2</v>
      </c>
    </row>
    <row r="3916" spans="1:4" ht="15.75" customHeight="1">
      <c r="A3916" s="22" t="s">
        <v>13</v>
      </c>
      <c r="B3916" s="38" t="s">
        <v>470</v>
      </c>
      <c r="C3916" s="32">
        <v>2</v>
      </c>
      <c r="D3916" s="38">
        <v>0.65800000000000003</v>
      </c>
    </row>
    <row r="3917" spans="1:4" ht="15.75" customHeight="1">
      <c r="A3917" s="22" t="s">
        <v>13</v>
      </c>
      <c r="B3917" s="38" t="s">
        <v>470</v>
      </c>
      <c r="C3917" s="30">
        <v>3</v>
      </c>
      <c r="D3917" s="38">
        <v>1.19</v>
      </c>
    </row>
    <row r="3918" spans="1:4" ht="15.75" customHeight="1">
      <c r="A3918" s="22" t="s">
        <v>13</v>
      </c>
      <c r="B3918" s="38" t="s">
        <v>470</v>
      </c>
      <c r="C3918" s="32">
        <v>4</v>
      </c>
      <c r="D3918" s="38">
        <v>1.2549999999999999</v>
      </c>
    </row>
    <row r="3919" spans="1:4" ht="15.75" customHeight="1">
      <c r="A3919" s="22" t="s">
        <v>13</v>
      </c>
      <c r="B3919" s="38" t="s">
        <v>470</v>
      </c>
      <c r="C3919" s="30">
        <v>5</v>
      </c>
      <c r="D3919" s="38">
        <v>0.71399999999999997</v>
      </c>
    </row>
    <row r="3920" spans="1:4" ht="15.75" customHeight="1">
      <c r="A3920" s="22" t="s">
        <v>13</v>
      </c>
      <c r="B3920" s="38" t="s">
        <v>470</v>
      </c>
      <c r="C3920" s="32">
        <v>6</v>
      </c>
      <c r="D3920" s="67">
        <v>3.5</v>
      </c>
    </row>
    <row r="3921" spans="1:4" ht="15.75" customHeight="1">
      <c r="A3921" s="22" t="s">
        <v>13</v>
      </c>
      <c r="B3921" s="38" t="s">
        <v>470</v>
      </c>
      <c r="C3921" s="32">
        <v>8</v>
      </c>
      <c r="D3921" s="67">
        <v>4.2</v>
      </c>
    </row>
    <row r="3922" spans="1:4" ht="15.75" customHeight="1">
      <c r="A3922" s="22" t="s">
        <v>13</v>
      </c>
      <c r="B3922" s="38" t="s">
        <v>470</v>
      </c>
      <c r="C3922" s="32">
        <v>10</v>
      </c>
      <c r="D3922" s="38">
        <v>2.9740000000000002</v>
      </c>
    </row>
    <row r="3923" spans="1:4" ht="15.75" customHeight="1">
      <c r="A3923" s="22" t="s">
        <v>13</v>
      </c>
      <c r="B3923" s="38" t="s">
        <v>470</v>
      </c>
      <c r="C3923" s="32">
        <v>12</v>
      </c>
      <c r="D3923" s="38">
        <v>0.92800000000000005</v>
      </c>
    </row>
    <row r="3924" spans="1:4" ht="15.75" customHeight="1">
      <c r="A3924" s="22" t="s">
        <v>13</v>
      </c>
      <c r="B3924" s="38" t="s">
        <v>470</v>
      </c>
      <c r="C3924" s="32">
        <v>16</v>
      </c>
      <c r="D3924" s="38">
        <v>0.47399999999999998</v>
      </c>
    </row>
    <row r="3925" spans="1:4" ht="15.75" customHeight="1">
      <c r="A3925" s="22" t="s">
        <v>13</v>
      </c>
      <c r="B3925" s="38" t="s">
        <v>470</v>
      </c>
      <c r="C3925" s="30">
        <v>20</v>
      </c>
      <c r="D3925" s="38">
        <v>8.5079999999999991</v>
      </c>
    </row>
    <row r="3926" spans="1:4" ht="15.75" customHeight="1">
      <c r="A3926" s="22" t="s">
        <v>13</v>
      </c>
      <c r="B3926" s="38" t="s">
        <v>470</v>
      </c>
      <c r="C3926" s="30">
        <v>22</v>
      </c>
      <c r="D3926" s="38">
        <v>6.2590000000000003</v>
      </c>
    </row>
    <row r="3927" spans="1:4" ht="15.75" customHeight="1">
      <c r="A3927" s="22" t="s">
        <v>13</v>
      </c>
      <c r="B3927" s="38" t="s">
        <v>470</v>
      </c>
      <c r="C3927" s="32">
        <v>24</v>
      </c>
      <c r="D3927" s="38">
        <v>0.25900000000000001</v>
      </c>
    </row>
    <row r="3928" spans="1:4" ht="15.75" customHeight="1">
      <c r="A3928" s="22" t="s">
        <v>13</v>
      </c>
      <c r="B3928" s="38" t="s">
        <v>470</v>
      </c>
      <c r="C3928" s="30">
        <v>25</v>
      </c>
      <c r="D3928" s="38">
        <v>3.7069999999999999</v>
      </c>
    </row>
    <row r="3929" spans="1:4" ht="15.75" customHeight="1">
      <c r="A3929" s="22" t="s">
        <v>13</v>
      </c>
      <c r="B3929" s="38" t="s">
        <v>470</v>
      </c>
      <c r="C3929" s="30">
        <v>26</v>
      </c>
      <c r="D3929" s="30">
        <v>2.6</v>
      </c>
    </row>
    <row r="3930" spans="1:4" ht="15.75" customHeight="1">
      <c r="A3930" s="22" t="s">
        <v>13</v>
      </c>
      <c r="B3930" s="38" t="s">
        <v>470</v>
      </c>
      <c r="C3930" s="32">
        <v>28</v>
      </c>
      <c r="D3930" s="67">
        <v>1.9</v>
      </c>
    </row>
    <row r="3931" spans="1:4" ht="15.75" customHeight="1">
      <c r="A3931" s="22" t="s">
        <v>13</v>
      </c>
      <c r="B3931" s="38" t="s">
        <v>470</v>
      </c>
      <c r="C3931" s="32">
        <v>30</v>
      </c>
      <c r="D3931" s="67">
        <v>3.8</v>
      </c>
    </row>
    <row r="3932" spans="1:4" ht="15.75" customHeight="1">
      <c r="A3932" s="22" t="s">
        <v>13</v>
      </c>
      <c r="B3932" s="38" t="s">
        <v>470</v>
      </c>
      <c r="C3932" s="32">
        <v>32</v>
      </c>
      <c r="D3932" s="67">
        <v>2</v>
      </c>
    </row>
    <row r="3933" spans="1:4" ht="15.75" customHeight="1">
      <c r="A3933" s="22" t="s">
        <v>13</v>
      </c>
      <c r="B3933" s="38" t="s">
        <v>470</v>
      </c>
      <c r="C3933" s="32">
        <v>34</v>
      </c>
      <c r="D3933" s="38">
        <v>6.2160000000000002</v>
      </c>
    </row>
    <row r="3934" spans="1:4" ht="15.75" customHeight="1">
      <c r="A3934" s="22" t="s">
        <v>13</v>
      </c>
      <c r="B3934" s="38" t="s">
        <v>470</v>
      </c>
      <c r="C3934" s="30">
        <v>36</v>
      </c>
      <c r="D3934" s="38">
        <v>12.211</v>
      </c>
    </row>
    <row r="3935" spans="1:4" ht="15.75" customHeight="1">
      <c r="A3935" s="22" t="s">
        <v>13</v>
      </c>
      <c r="B3935" s="38" t="s">
        <v>470</v>
      </c>
      <c r="C3935" s="30">
        <v>40</v>
      </c>
      <c r="D3935" s="38">
        <v>5.835</v>
      </c>
    </row>
    <row r="3936" spans="1:4" ht="15.75" customHeight="1">
      <c r="A3936" s="22" t="s">
        <v>13</v>
      </c>
      <c r="B3936" s="38" t="s">
        <v>470</v>
      </c>
      <c r="C3936" s="30">
        <v>45</v>
      </c>
      <c r="D3936" s="38">
        <v>11.574999999999999</v>
      </c>
    </row>
    <row r="3937" spans="1:4" ht="15.75" customHeight="1">
      <c r="A3937" s="22" t="s">
        <v>13</v>
      </c>
      <c r="B3937" s="38" t="s">
        <v>470</v>
      </c>
      <c r="C3937" s="32">
        <v>50</v>
      </c>
      <c r="D3937" s="38">
        <v>0.76300000000000001</v>
      </c>
    </row>
    <row r="3938" spans="1:4" ht="15.75" customHeight="1">
      <c r="A3938" s="22" t="s">
        <v>13</v>
      </c>
      <c r="B3938" s="38" t="s">
        <v>470</v>
      </c>
      <c r="C3938" s="30">
        <v>55</v>
      </c>
      <c r="D3938" s="38">
        <v>14.241</v>
      </c>
    </row>
    <row r="3939" spans="1:4" ht="15.75" customHeight="1">
      <c r="A3939" s="22" t="s">
        <v>13</v>
      </c>
      <c r="B3939" s="38" t="s">
        <v>470</v>
      </c>
      <c r="C3939" s="32">
        <v>60</v>
      </c>
      <c r="D3939" s="38">
        <v>8.5190000000000001</v>
      </c>
    </row>
    <row r="3940" spans="1:4" ht="15.75" customHeight="1">
      <c r="A3940" s="22" t="s">
        <v>13</v>
      </c>
      <c r="B3940" s="38" t="s">
        <v>470</v>
      </c>
      <c r="C3940" s="32">
        <v>65</v>
      </c>
      <c r="D3940" s="38">
        <v>1.3779999999999999</v>
      </c>
    </row>
    <row r="3941" spans="1:4" ht="15.75" customHeight="1">
      <c r="A3941" s="22" t="s">
        <v>13</v>
      </c>
      <c r="B3941" s="38" t="s">
        <v>470</v>
      </c>
      <c r="C3941" s="32">
        <v>70</v>
      </c>
      <c r="D3941" s="38">
        <v>8.0120000000000005</v>
      </c>
    </row>
    <row r="3942" spans="1:4" ht="15.75" customHeight="1">
      <c r="A3942" s="22" t="s">
        <v>13</v>
      </c>
      <c r="B3942" s="38" t="s">
        <v>470</v>
      </c>
      <c r="C3942" s="30">
        <v>75</v>
      </c>
      <c r="D3942" s="38">
        <v>9.2430000000000003</v>
      </c>
    </row>
    <row r="3943" spans="1:4" ht="15.75" customHeight="1">
      <c r="A3943" s="22" t="s">
        <v>13</v>
      </c>
      <c r="B3943" s="38" t="s">
        <v>470</v>
      </c>
      <c r="C3943" s="30">
        <v>80</v>
      </c>
      <c r="D3943" s="38">
        <v>2.8879999999999999</v>
      </c>
    </row>
    <row r="3944" spans="1:4" ht="15.75" customHeight="1">
      <c r="A3944" s="22" t="s">
        <v>13</v>
      </c>
      <c r="B3944" s="38" t="s">
        <v>470</v>
      </c>
      <c r="C3944" s="32">
        <v>85</v>
      </c>
      <c r="D3944" s="67">
        <v>5.5</v>
      </c>
    </row>
    <row r="3945" spans="1:4" ht="15.75" customHeight="1">
      <c r="A3945" s="22" t="s">
        <v>13</v>
      </c>
      <c r="B3945" s="38" t="s">
        <v>470</v>
      </c>
      <c r="C3945" s="32">
        <v>90</v>
      </c>
      <c r="D3945" s="67">
        <v>4.5999999999999996</v>
      </c>
    </row>
    <row r="3946" spans="1:4" ht="15.75" customHeight="1">
      <c r="A3946" s="22" t="s">
        <v>13</v>
      </c>
      <c r="B3946" s="38" t="s">
        <v>470</v>
      </c>
      <c r="C3946" s="30">
        <v>100</v>
      </c>
      <c r="D3946" s="30">
        <v>4</v>
      </c>
    </row>
    <row r="3947" spans="1:4" ht="15.75" customHeight="1">
      <c r="A3947" s="5" t="s">
        <v>531</v>
      </c>
      <c r="B3947" s="35" t="s">
        <v>472</v>
      </c>
      <c r="C3947" s="35">
        <v>5</v>
      </c>
      <c r="D3947" s="35">
        <v>0.104</v>
      </c>
    </row>
    <row r="3948" spans="1:4" ht="15.75" customHeight="1">
      <c r="A3948" s="5" t="s">
        <v>531</v>
      </c>
      <c r="B3948" s="35" t="s">
        <v>472</v>
      </c>
      <c r="C3948" s="35">
        <v>6</v>
      </c>
      <c r="D3948" s="35">
        <v>0.41399999999999998</v>
      </c>
    </row>
    <row r="3949" spans="1:4" ht="15.75" customHeight="1">
      <c r="A3949" s="5" t="s">
        <v>531</v>
      </c>
      <c r="B3949" s="35" t="s">
        <v>472</v>
      </c>
      <c r="C3949" s="35">
        <v>8</v>
      </c>
      <c r="D3949" s="35">
        <v>2.15</v>
      </c>
    </row>
    <row r="3950" spans="1:4" ht="15.75" customHeight="1">
      <c r="A3950" s="5" t="s">
        <v>531</v>
      </c>
      <c r="B3950" s="35" t="s">
        <v>472</v>
      </c>
      <c r="C3950" s="35">
        <v>12</v>
      </c>
      <c r="D3950" s="35">
        <v>0.17899999999999999</v>
      </c>
    </row>
    <row r="3951" spans="1:4" ht="15.75" customHeight="1">
      <c r="A3951" s="5" t="s">
        <v>531</v>
      </c>
      <c r="B3951" s="35" t="s">
        <v>472</v>
      </c>
      <c r="C3951" s="35">
        <v>15.5</v>
      </c>
      <c r="D3951" s="35">
        <v>0.8</v>
      </c>
    </row>
    <row r="3952" spans="1:4" ht="15.75" customHeight="1">
      <c r="A3952" s="5" t="s">
        <v>531</v>
      </c>
      <c r="B3952" s="35" t="s">
        <v>472</v>
      </c>
      <c r="C3952" s="35">
        <v>18</v>
      </c>
      <c r="D3952" s="35">
        <v>0.16900000000000001</v>
      </c>
    </row>
    <row r="3953" spans="1:4" ht="15.75" customHeight="1">
      <c r="A3953" s="5" t="s">
        <v>531</v>
      </c>
      <c r="B3953" s="35" t="s">
        <v>472</v>
      </c>
      <c r="C3953" s="35">
        <v>25</v>
      </c>
      <c r="D3953" s="35">
        <v>0.104</v>
      </c>
    </row>
    <row r="3954" spans="1:4" ht="15.75" customHeight="1">
      <c r="A3954" s="5" t="s">
        <v>8</v>
      </c>
      <c r="B3954" s="35" t="s">
        <v>472</v>
      </c>
      <c r="C3954" s="35">
        <v>35</v>
      </c>
      <c r="D3954" s="35">
        <v>0.47</v>
      </c>
    </row>
    <row r="3955" spans="1:4" ht="15.75" customHeight="1">
      <c r="A3955" s="5" t="s">
        <v>8</v>
      </c>
      <c r="B3955" s="35" t="s">
        <v>472</v>
      </c>
      <c r="C3955" s="35">
        <v>36</v>
      </c>
      <c r="D3955" s="35">
        <v>0.187</v>
      </c>
    </row>
    <row r="3956" spans="1:4" ht="15.75" customHeight="1">
      <c r="A3956" s="5" t="s">
        <v>8</v>
      </c>
      <c r="B3956" s="35" t="s">
        <v>472</v>
      </c>
      <c r="C3956" s="35">
        <v>63</v>
      </c>
      <c r="D3956" s="35">
        <v>3.173</v>
      </c>
    </row>
    <row r="3957" spans="1:4" ht="15.75" customHeight="1">
      <c r="A3957" s="5" t="s">
        <v>8</v>
      </c>
      <c r="B3957" s="35" t="s">
        <v>472</v>
      </c>
      <c r="C3957" s="35">
        <v>80</v>
      </c>
      <c r="D3957" s="35">
        <v>3.6</v>
      </c>
    </row>
    <row r="3958" spans="1:4" ht="15.75" customHeight="1">
      <c r="A3958" s="5" t="s">
        <v>8</v>
      </c>
      <c r="B3958" s="35" t="s">
        <v>472</v>
      </c>
      <c r="C3958" s="35">
        <v>85</v>
      </c>
      <c r="D3958" s="35">
        <v>0.16900000000000001</v>
      </c>
    </row>
    <row r="3959" spans="1:4" ht="15.75" customHeight="1">
      <c r="A3959" s="5" t="s">
        <v>8</v>
      </c>
      <c r="B3959" s="35" t="s">
        <v>472</v>
      </c>
      <c r="C3959" s="35">
        <v>100</v>
      </c>
      <c r="D3959" s="35">
        <v>0.46100000000000002</v>
      </c>
    </row>
    <row r="3960" spans="1:4" ht="15.75" customHeight="1">
      <c r="A3960" s="5" t="s">
        <v>8</v>
      </c>
      <c r="B3960" s="35" t="s">
        <v>472</v>
      </c>
      <c r="C3960" s="35">
        <v>110</v>
      </c>
      <c r="D3960" s="35">
        <v>0.161</v>
      </c>
    </row>
    <row r="3961" spans="1:4" ht="15.75" customHeight="1">
      <c r="A3961" s="5" t="s">
        <v>8</v>
      </c>
      <c r="B3961" s="35" t="s">
        <v>472</v>
      </c>
      <c r="C3961" s="35">
        <v>160</v>
      </c>
      <c r="D3961" s="35">
        <v>1.52</v>
      </c>
    </row>
    <row r="3962" spans="1:4" ht="15.75" customHeight="1">
      <c r="A3962" s="5" t="s">
        <v>8</v>
      </c>
      <c r="B3962" s="35" t="s">
        <v>472</v>
      </c>
      <c r="C3962" s="35">
        <v>170</v>
      </c>
      <c r="D3962" s="35">
        <v>1.89</v>
      </c>
    </row>
    <row r="3963" spans="1:4" ht="15.75" customHeight="1">
      <c r="A3963" s="5" t="s">
        <v>8</v>
      </c>
      <c r="B3963" s="35" t="s">
        <v>472</v>
      </c>
      <c r="C3963" s="35">
        <v>180</v>
      </c>
      <c r="D3963" s="35">
        <v>0.53300000000000003</v>
      </c>
    </row>
    <row r="3964" spans="1:4" ht="15.75" customHeight="1">
      <c r="A3964" s="5" t="s">
        <v>177</v>
      </c>
      <c r="B3964" s="35" t="s">
        <v>472</v>
      </c>
      <c r="C3964" s="35" t="s">
        <v>590</v>
      </c>
      <c r="D3964" s="35">
        <v>0.41</v>
      </c>
    </row>
    <row r="3965" spans="1:4" ht="15.75" customHeight="1">
      <c r="A3965" s="5" t="s">
        <v>177</v>
      </c>
      <c r="B3965" s="35" t="s">
        <v>472</v>
      </c>
      <c r="C3965" s="25" t="s">
        <v>591</v>
      </c>
      <c r="D3965" s="25">
        <v>3.2000000000000001E-2</v>
      </c>
    </row>
    <row r="3966" spans="1:4" ht="15.75" customHeight="1">
      <c r="A3966" s="5" t="s">
        <v>177</v>
      </c>
      <c r="B3966" s="35" t="s">
        <v>472</v>
      </c>
      <c r="C3966" s="25" t="s">
        <v>592</v>
      </c>
      <c r="D3966" s="25">
        <v>3.5999999999999997E-2</v>
      </c>
    </row>
    <row r="3967" spans="1:4" ht="15.75" customHeight="1">
      <c r="A3967" s="5" t="s">
        <v>177</v>
      </c>
      <c r="B3967" s="35" t="s">
        <v>472</v>
      </c>
      <c r="C3967" s="25" t="s">
        <v>593</v>
      </c>
      <c r="D3967" s="25">
        <v>0.05</v>
      </c>
    </row>
    <row r="3968" spans="1:4" ht="15.75" customHeight="1">
      <c r="A3968" s="13" t="s">
        <v>13</v>
      </c>
      <c r="B3968" s="35" t="s">
        <v>472</v>
      </c>
      <c r="C3968" s="25">
        <v>0.4</v>
      </c>
      <c r="D3968" s="25">
        <v>1.45</v>
      </c>
    </row>
    <row r="3969" spans="1:4" ht="15.75" customHeight="1">
      <c r="A3969" s="13" t="s">
        <v>13</v>
      </c>
      <c r="B3969" s="35" t="s">
        <v>472</v>
      </c>
      <c r="C3969" s="5">
        <v>1</v>
      </c>
      <c r="D3969" s="36">
        <v>0.25</v>
      </c>
    </row>
    <row r="3970" spans="1:4" ht="15.75" customHeight="1">
      <c r="A3970" s="13" t="s">
        <v>13</v>
      </c>
      <c r="B3970" s="35" t="s">
        <v>472</v>
      </c>
      <c r="C3970" s="25">
        <v>1.2</v>
      </c>
      <c r="D3970" s="25">
        <v>4</v>
      </c>
    </row>
    <row r="3971" spans="1:4" ht="15.75" customHeight="1">
      <c r="A3971" s="13" t="s">
        <v>13</v>
      </c>
      <c r="B3971" s="35" t="s">
        <v>472</v>
      </c>
      <c r="C3971" s="25">
        <v>2</v>
      </c>
      <c r="D3971" s="25">
        <v>0.5</v>
      </c>
    </row>
    <row r="3972" spans="1:4" ht="15.75" customHeight="1">
      <c r="A3972" s="13" t="s">
        <v>13</v>
      </c>
      <c r="B3972" s="35" t="s">
        <v>472</v>
      </c>
      <c r="C3972" s="25">
        <v>5</v>
      </c>
      <c r="D3972" s="25">
        <v>0.45</v>
      </c>
    </row>
    <row r="3973" spans="1:4" ht="15.75" customHeight="1">
      <c r="A3973" s="13" t="s">
        <v>13</v>
      </c>
      <c r="B3973" s="35" t="s">
        <v>472</v>
      </c>
      <c r="C3973" s="25">
        <v>6</v>
      </c>
      <c r="D3973" s="25">
        <v>0.377</v>
      </c>
    </row>
    <row r="3974" spans="1:4" ht="15.75" customHeight="1">
      <c r="A3974" s="13" t="s">
        <v>13</v>
      </c>
      <c r="B3974" s="35" t="s">
        <v>472</v>
      </c>
      <c r="C3974" s="25">
        <v>7</v>
      </c>
      <c r="D3974" s="25">
        <v>0.30199999999999999</v>
      </c>
    </row>
    <row r="3975" spans="1:4" ht="15.75" customHeight="1">
      <c r="A3975" s="13" t="s">
        <v>13</v>
      </c>
      <c r="B3975" s="35" t="s">
        <v>472</v>
      </c>
      <c r="C3975" s="25">
        <v>8</v>
      </c>
      <c r="D3975" s="25">
        <v>0.75700000000000001</v>
      </c>
    </row>
    <row r="3976" spans="1:4" ht="15.75" customHeight="1">
      <c r="A3976" s="13" t="s">
        <v>13</v>
      </c>
      <c r="B3976" s="35" t="s">
        <v>472</v>
      </c>
      <c r="C3976" s="25">
        <v>10</v>
      </c>
      <c r="D3976" s="28">
        <v>0.7</v>
      </c>
    </row>
    <row r="3977" spans="1:4" ht="15.75" customHeight="1">
      <c r="A3977" s="13" t="s">
        <v>47</v>
      </c>
      <c r="B3977" s="35" t="s">
        <v>472</v>
      </c>
      <c r="C3977" s="25">
        <v>12</v>
      </c>
      <c r="D3977" s="35">
        <v>0.17899999999999999</v>
      </c>
    </row>
    <row r="3978" spans="1:4" ht="15.75" customHeight="1">
      <c r="A3978" s="13" t="s">
        <v>47</v>
      </c>
      <c r="B3978" s="35" t="s">
        <v>472</v>
      </c>
      <c r="C3978" s="25">
        <v>19</v>
      </c>
      <c r="D3978" s="35">
        <v>0.8</v>
      </c>
    </row>
    <row r="3979" spans="1:4" ht="15.75" customHeight="1">
      <c r="A3979" s="13" t="s">
        <v>47</v>
      </c>
      <c r="B3979" s="35" t="s">
        <v>472</v>
      </c>
      <c r="C3979" s="25">
        <v>25</v>
      </c>
      <c r="D3979" s="35">
        <v>0.16900000000000001</v>
      </c>
    </row>
    <row r="3980" spans="1:4" ht="15.75" customHeight="1">
      <c r="A3980" s="13" t="s">
        <v>47</v>
      </c>
      <c r="B3980" s="35" t="s">
        <v>472</v>
      </c>
      <c r="C3980" s="25">
        <v>36</v>
      </c>
      <c r="D3980" s="35">
        <v>0.104</v>
      </c>
    </row>
    <row r="3981" spans="1:4" ht="15.75" customHeight="1">
      <c r="A3981" s="13" t="s">
        <v>47</v>
      </c>
      <c r="B3981" s="35" t="s">
        <v>472</v>
      </c>
      <c r="C3981" s="5">
        <v>40</v>
      </c>
      <c r="D3981" s="35">
        <v>0.47</v>
      </c>
    </row>
    <row r="3982" spans="1:4" ht="15.75" customHeight="1">
      <c r="A3982" s="21" t="s">
        <v>8</v>
      </c>
      <c r="B3982" s="68" t="s">
        <v>473</v>
      </c>
      <c r="C3982" s="68">
        <v>16</v>
      </c>
      <c r="D3982" s="68">
        <v>1.36</v>
      </c>
    </row>
    <row r="3983" spans="1:4" ht="15.75" customHeight="1">
      <c r="A3983" s="21" t="s">
        <v>8</v>
      </c>
      <c r="B3983" s="68" t="s">
        <v>473</v>
      </c>
      <c r="C3983" s="68">
        <v>25</v>
      </c>
      <c r="D3983" s="68">
        <v>7.0000000000000001E-3</v>
      </c>
    </row>
    <row r="3984" spans="1:4" ht="15.75" customHeight="1">
      <c r="A3984" s="21" t="s">
        <v>8</v>
      </c>
      <c r="B3984" s="68" t="s">
        <v>473</v>
      </c>
      <c r="C3984" s="68">
        <v>70</v>
      </c>
      <c r="D3984" s="68">
        <v>2.2000000000000002</v>
      </c>
    </row>
    <row r="3985" spans="1:4" ht="15.75" customHeight="1">
      <c r="A3985" s="21" t="s">
        <v>8</v>
      </c>
      <c r="B3985" s="68" t="s">
        <v>473</v>
      </c>
      <c r="C3985" s="68">
        <v>75</v>
      </c>
      <c r="D3985" s="68">
        <v>0.34</v>
      </c>
    </row>
    <row r="3986" spans="1:4" ht="15.75" customHeight="1">
      <c r="A3986" s="21" t="s">
        <v>8</v>
      </c>
      <c r="B3986" s="68" t="s">
        <v>473</v>
      </c>
      <c r="C3986" s="68">
        <v>110</v>
      </c>
      <c r="D3986" s="68">
        <v>1.38</v>
      </c>
    </row>
    <row r="3987" spans="1:4" ht="15.75" customHeight="1">
      <c r="A3987" s="21" t="s">
        <v>8</v>
      </c>
      <c r="B3987" s="68" t="s">
        <v>473</v>
      </c>
      <c r="C3987" s="68">
        <v>180</v>
      </c>
      <c r="D3987" s="68">
        <v>0.6</v>
      </c>
    </row>
    <row r="3988" spans="1:4" ht="15.75" customHeight="1">
      <c r="A3988" s="21" t="s">
        <v>13</v>
      </c>
      <c r="B3988" s="68" t="s">
        <v>473</v>
      </c>
      <c r="C3988" s="68">
        <v>0.8</v>
      </c>
      <c r="D3988" s="68">
        <v>0.68200000000000005</v>
      </c>
    </row>
    <row r="3989" spans="1:4" ht="15.75" customHeight="1">
      <c r="A3989" s="21" t="s">
        <v>13</v>
      </c>
      <c r="B3989" s="68" t="s">
        <v>473</v>
      </c>
      <c r="C3989" s="68">
        <v>3</v>
      </c>
      <c r="D3989" s="68">
        <v>0.05</v>
      </c>
    </row>
    <row r="3990" spans="1:4" ht="15.75" customHeight="1">
      <c r="A3990" s="21" t="s">
        <v>294</v>
      </c>
      <c r="B3990" s="68" t="s">
        <v>473</v>
      </c>
      <c r="C3990" s="68" t="s">
        <v>359</v>
      </c>
      <c r="D3990" s="68">
        <v>0.14000000000000001</v>
      </c>
    </row>
    <row r="3991" spans="1:4" ht="15.75" customHeight="1">
      <c r="A3991" s="21" t="s">
        <v>294</v>
      </c>
      <c r="B3991" s="68" t="s">
        <v>473</v>
      </c>
      <c r="C3991" s="68" t="s">
        <v>471</v>
      </c>
      <c r="D3991" s="68">
        <v>3.5999999999999997E-2</v>
      </c>
    </row>
    <row r="3992" spans="1:4" ht="15.75" customHeight="1">
      <c r="A3992" s="21" t="s">
        <v>294</v>
      </c>
      <c r="B3992" s="68" t="s">
        <v>473</v>
      </c>
      <c r="C3992" s="68" t="s">
        <v>589</v>
      </c>
      <c r="D3992" s="68">
        <v>0.4</v>
      </c>
    </row>
    <row r="3993" spans="1:4" ht="15.75" customHeight="1">
      <c r="A3993" s="12" t="s">
        <v>294</v>
      </c>
      <c r="B3993" s="12" t="s">
        <v>588</v>
      </c>
      <c r="C3993" s="12" t="s">
        <v>399</v>
      </c>
      <c r="D3993" s="69">
        <v>0.18</v>
      </c>
    </row>
    <row r="3994" spans="1:4" ht="15.75" customHeight="1">
      <c r="A3994" s="12" t="s">
        <v>294</v>
      </c>
      <c r="B3994" s="12" t="s">
        <v>588</v>
      </c>
      <c r="C3994" s="12" t="s">
        <v>443</v>
      </c>
      <c r="D3994" s="69">
        <v>0.04</v>
      </c>
    </row>
    <row r="3995" spans="1:4" ht="15.75" customHeight="1">
      <c r="A3995" s="12" t="s">
        <v>294</v>
      </c>
      <c r="B3995" s="12" t="s">
        <v>588</v>
      </c>
      <c r="C3995" s="27" t="s">
        <v>408</v>
      </c>
      <c r="D3995" s="27">
        <v>0.05</v>
      </c>
    </row>
    <row r="3996" spans="1:4" ht="15.75" customHeight="1">
      <c r="A3996" s="11" t="s">
        <v>18</v>
      </c>
      <c r="B3996" s="12" t="s">
        <v>583</v>
      </c>
      <c r="C3996" s="12">
        <v>13</v>
      </c>
      <c r="D3996" s="12">
        <v>5.0999999999999997E-2</v>
      </c>
    </row>
    <row r="3997" spans="1:4" ht="15.75" customHeight="1">
      <c r="A3997" s="11" t="s">
        <v>18</v>
      </c>
      <c r="B3997" s="12" t="s">
        <v>583</v>
      </c>
      <c r="C3997" s="12">
        <v>20</v>
      </c>
      <c r="D3997" s="12">
        <v>6.4000000000000001E-2</v>
      </c>
    </row>
    <row r="3998" spans="1:4" ht="15.75" customHeight="1">
      <c r="A3998" s="11" t="s">
        <v>18</v>
      </c>
      <c r="B3998" s="12" t="s">
        <v>583</v>
      </c>
      <c r="C3998" s="12">
        <v>34</v>
      </c>
      <c r="D3998" s="12">
        <v>8.7999999999999995E-2</v>
      </c>
    </row>
    <row r="3999" spans="1:4" ht="15.75" customHeight="1">
      <c r="A3999" s="11" t="s">
        <v>18</v>
      </c>
      <c r="B3999" s="12" t="s">
        <v>583</v>
      </c>
      <c r="C3999" s="12">
        <v>45</v>
      </c>
      <c r="D3999" s="12">
        <v>3.3000000000000002E-2</v>
      </c>
    </row>
    <row r="4000" spans="1:4" ht="15.75" customHeight="1">
      <c r="A4000" s="11" t="s">
        <v>18</v>
      </c>
      <c r="B4000" s="12" t="s">
        <v>583</v>
      </c>
      <c r="C4000" s="12">
        <v>50</v>
      </c>
      <c r="D4000" s="12">
        <v>0.08</v>
      </c>
    </row>
    <row r="4001" spans="1:4" ht="15.75" customHeight="1">
      <c r="A4001" s="11" t="s">
        <v>18</v>
      </c>
      <c r="B4001" s="12" t="s">
        <v>583</v>
      </c>
      <c r="C4001" s="12">
        <v>60</v>
      </c>
      <c r="D4001" s="12">
        <v>0.13400000000000001</v>
      </c>
    </row>
    <row r="4002" spans="1:4" ht="15.75" customHeight="1">
      <c r="A4002" s="12" t="s">
        <v>8</v>
      </c>
      <c r="B4002" s="12" t="s">
        <v>583</v>
      </c>
      <c r="C4002" s="71">
        <v>75</v>
      </c>
      <c r="D4002" s="71">
        <v>0.02</v>
      </c>
    </row>
    <row r="4003" spans="1:4" ht="15.75" customHeight="1">
      <c r="A4003" s="12" t="s">
        <v>8</v>
      </c>
      <c r="B4003" s="12" t="s">
        <v>583</v>
      </c>
      <c r="C4003" s="71">
        <v>80</v>
      </c>
      <c r="D4003" s="71">
        <v>0.19</v>
      </c>
    </row>
    <row r="4004" spans="1:4" ht="15.75" customHeight="1">
      <c r="A4004" s="12" t="s">
        <v>8</v>
      </c>
      <c r="B4004" s="12" t="s">
        <v>583</v>
      </c>
      <c r="C4004" s="71">
        <v>95</v>
      </c>
      <c r="D4004" s="71">
        <v>2.5999999999999999E-2</v>
      </c>
    </row>
    <row r="4005" spans="1:4" ht="15.75" customHeight="1">
      <c r="A4005" s="12" t="s">
        <v>8</v>
      </c>
      <c r="B4005" s="12" t="s">
        <v>583</v>
      </c>
      <c r="C4005" s="71">
        <v>100</v>
      </c>
      <c r="D4005" s="71">
        <v>0.5</v>
      </c>
    </row>
    <row r="4006" spans="1:4" ht="15.75" customHeight="1">
      <c r="A4006" s="12" t="s">
        <v>8</v>
      </c>
      <c r="B4006" s="12" t="s">
        <v>583</v>
      </c>
      <c r="C4006" s="71">
        <v>110</v>
      </c>
      <c r="D4006" s="71">
        <v>0.45</v>
      </c>
    </row>
    <row r="4007" spans="1:4" ht="15.75" customHeight="1">
      <c r="A4007" s="12" t="s">
        <v>8</v>
      </c>
      <c r="B4007" s="12" t="s">
        <v>583</v>
      </c>
      <c r="C4007" s="71">
        <v>130</v>
      </c>
      <c r="D4007" s="71">
        <v>0.8</v>
      </c>
    </row>
    <row r="4008" spans="1:4" ht="15.75" customHeight="1">
      <c r="A4008" s="12" t="s">
        <v>8</v>
      </c>
      <c r="B4008" s="12" t="s">
        <v>583</v>
      </c>
      <c r="C4008" s="71">
        <v>150</v>
      </c>
      <c r="D4008" s="71">
        <v>0.9</v>
      </c>
    </row>
    <row r="4009" spans="1:4" ht="15.75" customHeight="1">
      <c r="A4009" s="12" t="s">
        <v>13</v>
      </c>
      <c r="B4009" s="12" t="s">
        <v>583</v>
      </c>
      <c r="C4009" s="71">
        <v>0.7</v>
      </c>
      <c r="D4009" s="71">
        <v>3.7999999999999999E-2</v>
      </c>
    </row>
    <row r="4010" spans="1:4" ht="15.75" customHeight="1">
      <c r="A4010" s="12" t="s">
        <v>13</v>
      </c>
      <c r="B4010" s="12" t="s">
        <v>583</v>
      </c>
      <c r="C4010" s="71">
        <v>3.5</v>
      </c>
      <c r="D4010" s="71">
        <v>4.2999999999999997E-2</v>
      </c>
    </row>
    <row r="4011" spans="1:4" ht="15.75" customHeight="1">
      <c r="A4011" s="12" t="s">
        <v>34</v>
      </c>
      <c r="B4011" s="12" t="s">
        <v>583</v>
      </c>
      <c r="C4011" s="71" t="s">
        <v>574</v>
      </c>
      <c r="D4011" s="71">
        <v>2.2000000000000002</v>
      </c>
    </row>
    <row r="4012" spans="1:4" ht="15.75" customHeight="1">
      <c r="A4012" s="12" t="s">
        <v>34</v>
      </c>
      <c r="B4012" s="12" t="s">
        <v>583</v>
      </c>
      <c r="C4012" s="71" t="s">
        <v>584</v>
      </c>
      <c r="D4012" s="71">
        <v>2.2000000000000002</v>
      </c>
    </row>
    <row r="4013" spans="1:4" ht="15.75" customHeight="1">
      <c r="A4013" s="99" t="s">
        <v>177</v>
      </c>
      <c r="B4013" s="12" t="s">
        <v>583</v>
      </c>
      <c r="C4013" s="71" t="s">
        <v>585</v>
      </c>
      <c r="D4013" s="71">
        <v>6.8000000000000005E-2</v>
      </c>
    </row>
    <row r="4014" spans="1:4" ht="15.75" customHeight="1">
      <c r="A4014" s="99" t="s">
        <v>177</v>
      </c>
      <c r="B4014" s="12" t="s">
        <v>583</v>
      </c>
      <c r="C4014" s="12" t="s">
        <v>586</v>
      </c>
      <c r="D4014" s="69">
        <v>0.08</v>
      </c>
    </row>
    <row r="4015" spans="1:4" ht="15.75" customHeight="1">
      <c r="A4015" s="99" t="s">
        <v>32</v>
      </c>
      <c r="B4015" s="12" t="s">
        <v>583</v>
      </c>
      <c r="C4015" s="12">
        <v>3</v>
      </c>
      <c r="D4015" s="69">
        <v>0.26</v>
      </c>
    </row>
    <row r="4016" spans="1:4" ht="15.75" customHeight="1">
      <c r="A4016" s="99" t="s">
        <v>294</v>
      </c>
      <c r="B4016" s="12" t="s">
        <v>583</v>
      </c>
      <c r="C4016" s="12" t="s">
        <v>390</v>
      </c>
      <c r="D4016" s="69">
        <v>6.6000000000000003E-2</v>
      </c>
    </row>
    <row r="4017" spans="1:4" ht="15.75" customHeight="1">
      <c r="A4017" s="99" t="s">
        <v>294</v>
      </c>
      <c r="B4017" s="12" t="s">
        <v>583</v>
      </c>
      <c r="C4017" s="12" t="s">
        <v>587</v>
      </c>
      <c r="D4017" s="69">
        <v>7.0000000000000007E-2</v>
      </c>
    </row>
    <row r="4018" spans="1:4" ht="15.75" customHeight="1">
      <c r="A4018" s="99" t="s">
        <v>294</v>
      </c>
      <c r="B4018" s="12" t="s">
        <v>583</v>
      </c>
      <c r="C4018" s="12" t="s">
        <v>403</v>
      </c>
      <c r="D4018" s="69">
        <v>7.2999999999999995E-2</v>
      </c>
    </row>
    <row r="4019" spans="1:4" ht="15.75" customHeight="1">
      <c r="A4019" s="98" t="s">
        <v>8</v>
      </c>
      <c r="B4019" s="35" t="s">
        <v>474</v>
      </c>
      <c r="C4019" s="35">
        <v>18</v>
      </c>
      <c r="D4019" s="35">
        <v>2.16</v>
      </c>
    </row>
    <row r="4020" spans="1:4" ht="15.75" customHeight="1">
      <c r="A4020" s="98" t="s">
        <v>8</v>
      </c>
      <c r="B4020" s="35" t="s">
        <v>474</v>
      </c>
      <c r="C4020" s="35">
        <v>20</v>
      </c>
      <c r="D4020" s="35">
        <v>0.3</v>
      </c>
    </row>
    <row r="4021" spans="1:4" ht="15.75" customHeight="1">
      <c r="A4021" s="13" t="s">
        <v>294</v>
      </c>
      <c r="B4021" s="35" t="s">
        <v>474</v>
      </c>
      <c r="C4021" s="5" t="s">
        <v>582</v>
      </c>
      <c r="D4021" s="35">
        <v>4.2000000000000003E-2</v>
      </c>
    </row>
    <row r="4022" spans="1:4" ht="15.75" customHeight="1">
      <c r="A4022" s="13" t="s">
        <v>294</v>
      </c>
      <c r="B4022" s="35" t="s">
        <v>474</v>
      </c>
      <c r="C4022" s="5" t="s">
        <v>305</v>
      </c>
      <c r="D4022" s="5">
        <v>0.23699999999999999</v>
      </c>
    </row>
    <row r="4023" spans="1:4" ht="15.75" customHeight="1">
      <c r="A4023" s="3" t="s">
        <v>32</v>
      </c>
      <c r="B4023" s="3" t="s">
        <v>581</v>
      </c>
      <c r="C4023" s="3">
        <v>4</v>
      </c>
      <c r="D4023" s="8">
        <v>0.26600000000000001</v>
      </c>
    </row>
    <row r="4024" spans="1:4" ht="15.75" customHeight="1">
      <c r="A4024" s="3" t="s">
        <v>18</v>
      </c>
      <c r="B4024" s="3" t="s">
        <v>580</v>
      </c>
      <c r="C4024" s="3">
        <v>32</v>
      </c>
      <c r="D4024" s="8">
        <v>6.0000000000000001E-3</v>
      </c>
    </row>
    <row r="4025" spans="1:4" ht="15.75" customHeight="1">
      <c r="A4025" s="3" t="s">
        <v>18</v>
      </c>
      <c r="B4025" s="3" t="s">
        <v>580</v>
      </c>
      <c r="C4025" s="3">
        <v>80</v>
      </c>
      <c r="D4025" s="8">
        <v>7.6999999999999999E-2</v>
      </c>
    </row>
    <row r="4026" spans="1:4" ht="15.75" customHeight="1">
      <c r="A4026" s="9" t="s">
        <v>32</v>
      </c>
      <c r="B4026" s="26" t="s">
        <v>475</v>
      </c>
      <c r="C4026" s="26">
        <v>1</v>
      </c>
      <c r="D4026" s="26">
        <v>0.14000000000000001</v>
      </c>
    </row>
    <row r="4027" spans="1:4" ht="15.75" customHeight="1">
      <c r="A4027" s="9" t="s">
        <v>32</v>
      </c>
      <c r="B4027" s="26" t="s">
        <v>475</v>
      </c>
      <c r="C4027" s="26">
        <v>1.6</v>
      </c>
      <c r="D4027" s="26">
        <v>8.9999999999999993E-3</v>
      </c>
    </row>
    <row r="4028" spans="1:4" ht="15.75" customHeight="1">
      <c r="A4028" s="9" t="s">
        <v>13</v>
      </c>
      <c r="B4028" s="10" t="s">
        <v>476</v>
      </c>
      <c r="C4028" s="10">
        <v>1</v>
      </c>
      <c r="D4028" s="10">
        <v>225</v>
      </c>
    </row>
    <row r="4029" spans="1:4" ht="15.75" customHeight="1">
      <c r="A4029" s="1" t="s">
        <v>8</v>
      </c>
      <c r="B4029" s="2" t="s">
        <v>477</v>
      </c>
      <c r="C4029" s="2">
        <v>10</v>
      </c>
      <c r="D4029" s="2">
        <v>0.69699999999999995</v>
      </c>
    </row>
    <row r="4030" spans="1:4" ht="15.75" customHeight="1">
      <c r="A4030" s="1" t="s">
        <v>8</v>
      </c>
      <c r="B4030" s="2" t="s">
        <v>477</v>
      </c>
      <c r="C4030" s="2">
        <v>16</v>
      </c>
      <c r="D4030" s="2">
        <v>0.16500000000000001</v>
      </c>
    </row>
    <row r="4031" spans="1:4" ht="15.75" customHeight="1">
      <c r="A4031" s="1" t="s">
        <v>8</v>
      </c>
      <c r="B4031" s="2" t="s">
        <v>477</v>
      </c>
      <c r="C4031" s="2">
        <v>20</v>
      </c>
      <c r="D4031" s="2">
        <v>0.68799999999999994</v>
      </c>
    </row>
    <row r="4032" spans="1:4" ht="15.75" customHeight="1">
      <c r="A4032" s="1" t="s">
        <v>8</v>
      </c>
      <c r="B4032" s="2" t="s">
        <v>477</v>
      </c>
      <c r="C4032" s="2">
        <v>30</v>
      </c>
      <c r="D4032" s="2">
        <v>1</v>
      </c>
    </row>
    <row r="4033" spans="1:4" ht="15.75" customHeight="1">
      <c r="A4033" s="1" t="s">
        <v>8</v>
      </c>
      <c r="B4033" s="2" t="s">
        <v>477</v>
      </c>
      <c r="C4033" s="2">
        <v>60</v>
      </c>
      <c r="D4033" s="2">
        <v>0.123</v>
      </c>
    </row>
    <row r="4034" spans="1:4" ht="15.75" customHeight="1">
      <c r="A4034" s="1" t="s">
        <v>8</v>
      </c>
      <c r="B4034" s="2" t="s">
        <v>477</v>
      </c>
      <c r="C4034" s="2">
        <v>80</v>
      </c>
      <c r="D4034" s="2">
        <v>3.0019999999999998</v>
      </c>
    </row>
    <row r="4035" spans="1:4" ht="15.75" customHeight="1">
      <c r="A4035" s="1" t="s">
        <v>8</v>
      </c>
      <c r="B4035" s="2" t="s">
        <v>477</v>
      </c>
      <c r="C4035" s="2">
        <v>85</v>
      </c>
      <c r="D4035" s="2">
        <v>2.2450000000000001</v>
      </c>
    </row>
    <row r="4036" spans="1:4" ht="15.75" customHeight="1">
      <c r="A4036" s="1" t="s">
        <v>8</v>
      </c>
      <c r="B4036" s="2" t="s">
        <v>477</v>
      </c>
      <c r="C4036" s="2">
        <v>100</v>
      </c>
      <c r="D4036" s="2">
        <v>1.54</v>
      </c>
    </row>
    <row r="4037" spans="1:4" ht="15.75" customHeight="1">
      <c r="A4037" s="1" t="s">
        <v>8</v>
      </c>
      <c r="B4037" s="2" t="s">
        <v>477</v>
      </c>
      <c r="C4037" s="2">
        <v>105</v>
      </c>
      <c r="D4037" s="2">
        <v>0.746</v>
      </c>
    </row>
    <row r="4038" spans="1:4" ht="15.75" customHeight="1">
      <c r="A4038" s="1" t="s">
        <v>8</v>
      </c>
      <c r="B4038" s="2" t="s">
        <v>477</v>
      </c>
      <c r="C4038" s="2">
        <v>110</v>
      </c>
      <c r="D4038" s="2">
        <v>2.456</v>
      </c>
    </row>
    <row r="4039" spans="1:4" ht="15.75" customHeight="1">
      <c r="A4039" s="1" t="s">
        <v>8</v>
      </c>
      <c r="B4039" s="2" t="s">
        <v>477</v>
      </c>
      <c r="C4039" s="2">
        <v>120</v>
      </c>
      <c r="D4039" s="2">
        <v>0.71</v>
      </c>
    </row>
    <row r="4040" spans="1:4" ht="15.75" customHeight="1">
      <c r="A4040" s="1" t="s">
        <v>8</v>
      </c>
      <c r="B4040" s="2" t="s">
        <v>477</v>
      </c>
      <c r="C4040" s="2">
        <v>130</v>
      </c>
      <c r="D4040" s="2">
        <v>3.3</v>
      </c>
    </row>
    <row r="4041" spans="1:4" ht="15.75" customHeight="1">
      <c r="A4041" s="1" t="s">
        <v>8</v>
      </c>
      <c r="B4041" s="2" t="s">
        <v>477</v>
      </c>
      <c r="C4041" s="2">
        <v>140</v>
      </c>
      <c r="D4041" s="2">
        <v>3.3</v>
      </c>
    </row>
    <row r="4042" spans="1:4" ht="15.75" customHeight="1">
      <c r="A4042" s="1" t="s">
        <v>8</v>
      </c>
      <c r="B4042" s="2" t="s">
        <v>477</v>
      </c>
      <c r="C4042" s="2">
        <v>150</v>
      </c>
      <c r="D4042" s="2">
        <v>0.222</v>
      </c>
    </row>
    <row r="4043" spans="1:4" ht="15.75" customHeight="1">
      <c r="A4043" s="1" t="s">
        <v>8</v>
      </c>
      <c r="B4043" s="2" t="s">
        <v>477</v>
      </c>
      <c r="C4043" s="2">
        <v>160</v>
      </c>
      <c r="D4043" s="2">
        <v>3.67</v>
      </c>
    </row>
    <row r="4044" spans="1:4" ht="15.75" customHeight="1">
      <c r="A4044" s="1" t="s">
        <v>8</v>
      </c>
      <c r="B4044" s="2" t="s">
        <v>477</v>
      </c>
      <c r="C4044" s="2">
        <v>170</v>
      </c>
      <c r="D4044" s="2">
        <v>3.67</v>
      </c>
    </row>
    <row r="4045" spans="1:4" ht="15.75" customHeight="1">
      <c r="A4045" s="1" t="s">
        <v>8</v>
      </c>
      <c r="B4045" s="2" t="s">
        <v>477</v>
      </c>
      <c r="C4045" s="2">
        <v>180</v>
      </c>
      <c r="D4045" s="2">
        <v>5.67</v>
      </c>
    </row>
    <row r="4046" spans="1:4" ht="15.75" customHeight="1">
      <c r="A4046" s="1" t="s">
        <v>8</v>
      </c>
      <c r="B4046" s="2" t="s">
        <v>477</v>
      </c>
      <c r="C4046" s="2">
        <v>200</v>
      </c>
      <c r="D4046" s="2">
        <v>0.216</v>
      </c>
    </row>
    <row r="4047" spans="1:4" ht="15.75" customHeight="1">
      <c r="A4047" s="1" t="s">
        <v>8</v>
      </c>
      <c r="B4047" s="2" t="s">
        <v>477</v>
      </c>
      <c r="C4047" s="2">
        <v>210</v>
      </c>
      <c r="D4047" s="2">
        <v>0.50700000000000001</v>
      </c>
    </row>
    <row r="4048" spans="1:4" ht="15.75" customHeight="1">
      <c r="A4048" s="1" t="s">
        <v>8</v>
      </c>
      <c r="B4048" s="2" t="s">
        <v>477</v>
      </c>
      <c r="C4048" s="2">
        <v>220</v>
      </c>
      <c r="D4048" s="2">
        <v>1.34</v>
      </c>
    </row>
    <row r="4049" spans="1:4" ht="15.75" customHeight="1">
      <c r="A4049" s="1" t="s">
        <v>8</v>
      </c>
      <c r="B4049" s="2" t="s">
        <v>477</v>
      </c>
      <c r="C4049" s="2">
        <v>230</v>
      </c>
      <c r="D4049" s="2">
        <v>3.87</v>
      </c>
    </row>
    <row r="4050" spans="1:4" ht="15.75" customHeight="1">
      <c r="A4050" s="1" t="s">
        <v>8</v>
      </c>
      <c r="B4050" s="2" t="s">
        <v>477</v>
      </c>
      <c r="C4050" s="2">
        <v>280</v>
      </c>
      <c r="D4050" s="2">
        <v>1.45</v>
      </c>
    </row>
    <row r="4051" spans="1:4" ht="15.75" customHeight="1">
      <c r="A4051" s="1" t="s">
        <v>8</v>
      </c>
      <c r="B4051" s="2" t="s">
        <v>477</v>
      </c>
      <c r="C4051" s="2">
        <v>350</v>
      </c>
      <c r="D4051" s="2">
        <v>0.106</v>
      </c>
    </row>
    <row r="4052" spans="1:4" ht="15.75" customHeight="1">
      <c r="A4052" s="1" t="s">
        <v>8</v>
      </c>
      <c r="B4052" s="2" t="s">
        <v>477</v>
      </c>
      <c r="C4052" s="2">
        <v>360</v>
      </c>
      <c r="D4052" s="2">
        <v>1.4</v>
      </c>
    </row>
    <row r="4053" spans="1:4" ht="15.75" customHeight="1">
      <c r="A4053" s="1" t="s">
        <v>8</v>
      </c>
      <c r="B4053" s="2" t="s">
        <v>477</v>
      </c>
      <c r="C4053" s="2">
        <v>380</v>
      </c>
      <c r="D4053" s="2">
        <v>0.7</v>
      </c>
    </row>
    <row r="4054" spans="1:4" ht="15.75" customHeight="1">
      <c r="A4054" s="1" t="s">
        <v>8</v>
      </c>
      <c r="B4054" s="2" t="s">
        <v>477</v>
      </c>
      <c r="C4054" s="2">
        <v>400</v>
      </c>
      <c r="D4054" s="2">
        <v>1.4</v>
      </c>
    </row>
    <row r="4055" spans="1:4" ht="15.75" customHeight="1">
      <c r="A4055" s="1" t="s">
        <v>8</v>
      </c>
      <c r="B4055" s="2" t="s">
        <v>477</v>
      </c>
      <c r="C4055" s="2">
        <v>440</v>
      </c>
      <c r="D4055" s="2">
        <v>1.4</v>
      </c>
    </row>
    <row r="4056" spans="1:4" ht="15.75" customHeight="1">
      <c r="A4056" s="1" t="s">
        <v>8</v>
      </c>
      <c r="B4056" s="2" t="s">
        <v>477</v>
      </c>
      <c r="C4056" s="2">
        <v>454</v>
      </c>
      <c r="D4056" s="2">
        <v>0.7</v>
      </c>
    </row>
    <row r="4057" spans="1:4" ht="15.75" customHeight="1">
      <c r="A4057" s="1" t="s">
        <v>8</v>
      </c>
      <c r="B4057" s="2" t="s">
        <v>477</v>
      </c>
      <c r="C4057" s="2">
        <v>459</v>
      </c>
      <c r="D4057" s="2">
        <v>0.6</v>
      </c>
    </row>
    <row r="4058" spans="1:4" ht="15.75" customHeight="1">
      <c r="A4058" s="1" t="s">
        <v>8</v>
      </c>
      <c r="B4058" s="2" t="s">
        <v>477</v>
      </c>
      <c r="C4058" s="2">
        <v>487</v>
      </c>
      <c r="D4058" s="2">
        <v>2</v>
      </c>
    </row>
    <row r="4059" spans="1:4" ht="15.75" customHeight="1">
      <c r="A4059" s="1" t="s">
        <v>8</v>
      </c>
      <c r="B4059" s="2" t="s">
        <v>477</v>
      </c>
      <c r="C4059" s="2">
        <v>566</v>
      </c>
      <c r="D4059" s="2">
        <v>0.2</v>
      </c>
    </row>
    <row r="4060" spans="1:4" ht="15.75" customHeight="1">
      <c r="A4060" s="1" t="s">
        <v>8</v>
      </c>
      <c r="B4060" s="2" t="s">
        <v>477</v>
      </c>
      <c r="C4060" s="2">
        <v>575</v>
      </c>
      <c r="D4060" s="2">
        <v>4.99</v>
      </c>
    </row>
    <row r="4061" spans="1:4" ht="15.75" customHeight="1">
      <c r="A4061" s="1" t="s">
        <v>8</v>
      </c>
      <c r="B4061" s="2" t="s">
        <v>477</v>
      </c>
      <c r="C4061" s="2">
        <v>577</v>
      </c>
      <c r="D4061" s="2">
        <v>0.6</v>
      </c>
    </row>
    <row r="4062" spans="1:4" ht="15.75" customHeight="1">
      <c r="A4062" s="1" t="s">
        <v>500</v>
      </c>
      <c r="B4062" s="2" t="s">
        <v>477</v>
      </c>
      <c r="C4062" s="2" t="s">
        <v>579</v>
      </c>
      <c r="D4062" s="2">
        <v>2.2000000000000002</v>
      </c>
    </row>
    <row r="4063" spans="1:4" ht="15.75" customHeight="1">
      <c r="A4063" s="9" t="s">
        <v>18</v>
      </c>
      <c r="B4063" s="10" t="s">
        <v>478</v>
      </c>
      <c r="C4063" s="10">
        <v>22</v>
      </c>
      <c r="D4063" s="10">
        <v>0.09</v>
      </c>
    </row>
    <row r="4064" spans="1:4" ht="15.75" customHeight="1">
      <c r="A4064" s="12" t="s">
        <v>8</v>
      </c>
      <c r="B4064" s="71" t="s">
        <v>479</v>
      </c>
      <c r="C4064" s="71">
        <v>12</v>
      </c>
      <c r="D4064" s="71">
        <v>0.18</v>
      </c>
    </row>
    <row r="4065" spans="1:4" ht="15.75" customHeight="1">
      <c r="A4065" s="12" t="s">
        <v>8</v>
      </c>
      <c r="B4065" s="71" t="s">
        <v>479</v>
      </c>
      <c r="C4065" s="71">
        <v>16</v>
      </c>
      <c r="D4065" s="71">
        <v>0.13</v>
      </c>
    </row>
    <row r="4066" spans="1:4" ht="15.75" customHeight="1">
      <c r="A4066" s="12" t="s">
        <v>8</v>
      </c>
      <c r="B4066" s="71" t="s">
        <v>479</v>
      </c>
      <c r="C4066" s="71">
        <v>20</v>
      </c>
      <c r="D4066" s="71">
        <v>0.3</v>
      </c>
    </row>
    <row r="4067" spans="1:4" ht="15.75" customHeight="1">
      <c r="A4067" s="12" t="s">
        <v>8</v>
      </c>
      <c r="B4067" s="71" t="s">
        <v>479</v>
      </c>
      <c r="C4067" s="71">
        <v>25</v>
      </c>
      <c r="D4067" s="71">
        <v>0.3</v>
      </c>
    </row>
    <row r="4068" spans="1:4" ht="15.75" customHeight="1">
      <c r="A4068" s="12" t="s">
        <v>8</v>
      </c>
      <c r="B4068" s="71" t="s">
        <v>479</v>
      </c>
      <c r="C4068" s="71">
        <v>28</v>
      </c>
      <c r="D4068" s="71">
        <v>0.1</v>
      </c>
    </row>
    <row r="4069" spans="1:4" ht="15.75" customHeight="1">
      <c r="A4069" s="12" t="s">
        <v>8</v>
      </c>
      <c r="B4069" s="71" t="s">
        <v>479</v>
      </c>
      <c r="C4069" s="71">
        <v>30</v>
      </c>
      <c r="D4069" s="71">
        <v>0.2</v>
      </c>
    </row>
    <row r="4070" spans="1:4" ht="15.75" customHeight="1">
      <c r="A4070" s="12" t="s">
        <v>8</v>
      </c>
      <c r="B4070" s="71" t="s">
        <v>479</v>
      </c>
      <c r="C4070" s="71">
        <v>35</v>
      </c>
      <c r="D4070" s="71">
        <v>0.1</v>
      </c>
    </row>
    <row r="4071" spans="1:4" ht="15.75" customHeight="1">
      <c r="A4071" s="12" t="s">
        <v>8</v>
      </c>
      <c r="B4071" s="71" t="s">
        <v>479</v>
      </c>
      <c r="C4071" s="71">
        <v>40</v>
      </c>
      <c r="D4071" s="71">
        <v>0.11</v>
      </c>
    </row>
    <row r="4072" spans="1:4" ht="15.75" customHeight="1">
      <c r="A4072" s="12" t="s">
        <v>8</v>
      </c>
      <c r="B4072" s="71" t="s">
        <v>479</v>
      </c>
      <c r="C4072" s="71">
        <v>55</v>
      </c>
      <c r="D4072" s="71">
        <v>0.01</v>
      </c>
    </row>
    <row r="4073" spans="1:4" ht="15.75" customHeight="1">
      <c r="A4073" s="12" t="s">
        <v>8</v>
      </c>
      <c r="B4073" s="71" t="s">
        <v>479</v>
      </c>
      <c r="C4073" s="71">
        <v>60</v>
      </c>
      <c r="D4073" s="71">
        <v>0.08</v>
      </c>
    </row>
    <row r="4074" spans="1:4" ht="15.75" customHeight="1">
      <c r="A4074" s="12" t="s">
        <v>8</v>
      </c>
      <c r="B4074" s="71" t="s">
        <v>479</v>
      </c>
      <c r="C4074" s="71">
        <v>75</v>
      </c>
      <c r="D4074" s="71">
        <v>6.5000000000000002E-2</v>
      </c>
    </row>
    <row r="4075" spans="1:4" ht="15.75" customHeight="1">
      <c r="A4075" s="12" t="s">
        <v>8</v>
      </c>
      <c r="B4075" s="71" t="s">
        <v>479</v>
      </c>
      <c r="C4075" s="71">
        <v>80</v>
      </c>
      <c r="D4075" s="71">
        <v>0.4</v>
      </c>
    </row>
    <row r="4076" spans="1:4" ht="15.75" customHeight="1">
      <c r="A4076" s="12" t="s">
        <v>8</v>
      </c>
      <c r="B4076" s="71" t="s">
        <v>479</v>
      </c>
      <c r="C4076" s="71">
        <v>85</v>
      </c>
      <c r="D4076" s="71">
        <v>0.18</v>
      </c>
    </row>
    <row r="4077" spans="1:4" ht="15.75" customHeight="1">
      <c r="A4077" s="12" t="s">
        <v>8</v>
      </c>
      <c r="B4077" s="71" t="s">
        <v>479</v>
      </c>
      <c r="C4077" s="71">
        <v>90</v>
      </c>
      <c r="D4077" s="71">
        <v>0.02</v>
      </c>
    </row>
    <row r="4078" spans="1:4" ht="15.75" customHeight="1">
      <c r="A4078" s="12" t="s">
        <v>8</v>
      </c>
      <c r="B4078" s="71" t="s">
        <v>479</v>
      </c>
      <c r="C4078" s="71">
        <v>95</v>
      </c>
      <c r="D4078" s="71">
        <v>1.7000000000000001E-2</v>
      </c>
    </row>
    <row r="4079" spans="1:4" ht="15.75" customHeight="1">
      <c r="A4079" s="12" t="s">
        <v>8</v>
      </c>
      <c r="B4079" s="71" t="s">
        <v>479</v>
      </c>
      <c r="C4079" s="71">
        <v>100</v>
      </c>
      <c r="D4079" s="71">
        <v>0.2</v>
      </c>
    </row>
    <row r="4080" spans="1:4" ht="15.75" customHeight="1">
      <c r="A4080" s="12" t="s">
        <v>8</v>
      </c>
      <c r="B4080" s="71" t="s">
        <v>479</v>
      </c>
      <c r="C4080" s="71">
        <v>110</v>
      </c>
      <c r="D4080" s="71">
        <v>0.3</v>
      </c>
    </row>
    <row r="4081" spans="1:4" ht="15.75" customHeight="1">
      <c r="A4081" s="12" t="s">
        <v>8</v>
      </c>
      <c r="B4081" s="71" t="s">
        <v>479</v>
      </c>
      <c r="C4081" s="71">
        <v>125</v>
      </c>
      <c r="D4081" s="71">
        <v>0.1</v>
      </c>
    </row>
    <row r="4082" spans="1:4" ht="15.75" customHeight="1">
      <c r="A4082" s="12" t="s">
        <v>8</v>
      </c>
      <c r="B4082" s="71" t="s">
        <v>479</v>
      </c>
      <c r="C4082" s="71">
        <v>135</v>
      </c>
      <c r="D4082" s="71">
        <v>0.02</v>
      </c>
    </row>
    <row r="4083" spans="1:4" ht="15.75" customHeight="1">
      <c r="A4083" s="12" t="s">
        <v>8</v>
      </c>
      <c r="B4083" s="71" t="s">
        <v>479</v>
      </c>
      <c r="C4083" s="71">
        <v>145</v>
      </c>
      <c r="D4083" s="71">
        <v>0.03</v>
      </c>
    </row>
    <row r="4084" spans="1:4" ht="15.75" customHeight="1">
      <c r="A4084" s="12" t="s">
        <v>8</v>
      </c>
      <c r="B4084" s="71" t="s">
        <v>479</v>
      </c>
      <c r="C4084" s="71">
        <v>150</v>
      </c>
      <c r="D4084" s="71">
        <v>0.1</v>
      </c>
    </row>
    <row r="4085" spans="1:4" ht="15.75" customHeight="1">
      <c r="A4085" s="12" t="s">
        <v>8</v>
      </c>
      <c r="B4085" s="71" t="s">
        <v>479</v>
      </c>
      <c r="C4085" s="71">
        <v>155</v>
      </c>
      <c r="D4085" s="71">
        <v>0.2</v>
      </c>
    </row>
    <row r="4086" spans="1:4" ht="15.75" customHeight="1">
      <c r="A4086" s="12" t="s">
        <v>8</v>
      </c>
      <c r="B4086" s="71" t="s">
        <v>479</v>
      </c>
      <c r="C4086" s="71">
        <v>160</v>
      </c>
      <c r="D4086" s="71">
        <v>0.4</v>
      </c>
    </row>
    <row r="4087" spans="1:4" ht="15.75" customHeight="1">
      <c r="A4087" s="12" t="s">
        <v>8</v>
      </c>
      <c r="B4087" s="71" t="s">
        <v>479</v>
      </c>
      <c r="C4087" s="71">
        <v>170</v>
      </c>
      <c r="D4087" s="71">
        <v>0.55000000000000004</v>
      </c>
    </row>
    <row r="4088" spans="1:4" ht="15.75" customHeight="1">
      <c r="A4088" s="12" t="s">
        <v>8</v>
      </c>
      <c r="B4088" s="71" t="s">
        <v>479</v>
      </c>
      <c r="C4088" s="71">
        <v>180</v>
      </c>
      <c r="D4088" s="71">
        <v>1.2</v>
      </c>
    </row>
    <row r="4089" spans="1:4" ht="15.75" customHeight="1">
      <c r="A4089" s="12" t="s">
        <v>8</v>
      </c>
      <c r="B4089" s="71" t="s">
        <v>479</v>
      </c>
      <c r="C4089" s="71">
        <v>190</v>
      </c>
      <c r="D4089" s="71">
        <v>0.45</v>
      </c>
    </row>
    <row r="4090" spans="1:4" ht="15.75" customHeight="1">
      <c r="A4090" s="12" t="s">
        <v>8</v>
      </c>
      <c r="B4090" s="71" t="s">
        <v>479</v>
      </c>
      <c r="C4090" s="71">
        <v>200</v>
      </c>
      <c r="D4090" s="71">
        <v>1.4</v>
      </c>
    </row>
    <row r="4091" spans="1:4" ht="15.75" customHeight="1">
      <c r="A4091" s="12" t="s">
        <v>8</v>
      </c>
      <c r="B4091" s="71" t="s">
        <v>479</v>
      </c>
      <c r="C4091" s="71">
        <v>205</v>
      </c>
      <c r="D4091" s="71">
        <v>0.4</v>
      </c>
    </row>
    <row r="4092" spans="1:4" ht="15.75" customHeight="1">
      <c r="A4092" s="12" t="s">
        <v>8</v>
      </c>
      <c r="B4092" s="71" t="s">
        <v>479</v>
      </c>
      <c r="C4092" s="104">
        <v>210</v>
      </c>
      <c r="D4092" s="71">
        <v>0.4</v>
      </c>
    </row>
    <row r="4093" spans="1:4" ht="15.75" customHeight="1">
      <c r="A4093" s="12" t="s">
        <v>8</v>
      </c>
      <c r="B4093" s="71" t="s">
        <v>479</v>
      </c>
      <c r="C4093" s="71">
        <v>215</v>
      </c>
      <c r="D4093" s="71">
        <v>0.15</v>
      </c>
    </row>
    <row r="4094" spans="1:4" ht="15.75" customHeight="1">
      <c r="A4094" s="12" t="s">
        <v>8</v>
      </c>
      <c r="B4094" s="71" t="s">
        <v>479</v>
      </c>
      <c r="C4094" s="71">
        <v>220</v>
      </c>
      <c r="D4094" s="71">
        <v>0.5</v>
      </c>
    </row>
    <row r="4095" spans="1:4" ht="15.75" customHeight="1">
      <c r="A4095" s="12" t="s">
        <v>8</v>
      </c>
      <c r="B4095" s="71" t="s">
        <v>479</v>
      </c>
      <c r="C4095" s="71">
        <v>230</v>
      </c>
      <c r="D4095" s="71">
        <v>0.3</v>
      </c>
    </row>
    <row r="4096" spans="1:4" ht="15.75" customHeight="1">
      <c r="A4096" s="12" t="s">
        <v>8</v>
      </c>
      <c r="B4096" s="71" t="s">
        <v>479</v>
      </c>
      <c r="C4096" s="71">
        <v>240</v>
      </c>
      <c r="D4096" s="71">
        <v>0.45</v>
      </c>
    </row>
    <row r="4097" spans="1:4" ht="15.75" customHeight="1">
      <c r="A4097" s="12" t="s">
        <v>8</v>
      </c>
      <c r="B4097" s="71" t="s">
        <v>479</v>
      </c>
      <c r="C4097" s="71">
        <v>250</v>
      </c>
      <c r="D4097" s="71">
        <v>0.3</v>
      </c>
    </row>
    <row r="4098" spans="1:4" ht="15.75" customHeight="1">
      <c r="A4098" s="12" t="s">
        <v>8</v>
      </c>
      <c r="B4098" s="71" t="s">
        <v>479</v>
      </c>
      <c r="C4098" s="12">
        <v>270</v>
      </c>
      <c r="D4098" s="69">
        <v>0.15</v>
      </c>
    </row>
    <row r="4099" spans="1:4" ht="15.75" customHeight="1">
      <c r="A4099" s="12" t="s">
        <v>8</v>
      </c>
      <c r="B4099" s="71" t="s">
        <v>479</v>
      </c>
      <c r="C4099" s="12">
        <v>280</v>
      </c>
      <c r="D4099" s="69">
        <v>0.7</v>
      </c>
    </row>
    <row r="4100" spans="1:4" ht="15.75" customHeight="1">
      <c r="A4100" s="12" t="s">
        <v>8</v>
      </c>
      <c r="B4100" s="71" t="s">
        <v>479</v>
      </c>
      <c r="C4100" s="12">
        <v>290</v>
      </c>
      <c r="D4100" s="12">
        <v>0.5</v>
      </c>
    </row>
    <row r="4101" spans="1:4" ht="15.75" customHeight="1">
      <c r="A4101" s="12" t="s">
        <v>8</v>
      </c>
      <c r="B4101" s="71" t="s">
        <v>479</v>
      </c>
      <c r="C4101" s="12">
        <v>300</v>
      </c>
      <c r="D4101" s="12">
        <v>0.7</v>
      </c>
    </row>
    <row r="4102" spans="1:4" ht="15.75" customHeight="1">
      <c r="A4102" s="12" t="s">
        <v>8</v>
      </c>
      <c r="B4102" s="71" t="s">
        <v>479</v>
      </c>
      <c r="C4102" s="12">
        <v>305</v>
      </c>
      <c r="D4102" s="69">
        <v>0.3</v>
      </c>
    </row>
    <row r="4103" spans="1:4" ht="15.75" customHeight="1">
      <c r="A4103" s="12" t="s">
        <v>8</v>
      </c>
      <c r="B4103" s="71" t="s">
        <v>479</v>
      </c>
      <c r="C4103" s="12">
        <v>310</v>
      </c>
      <c r="D4103" s="12">
        <v>0.3</v>
      </c>
    </row>
    <row r="4104" spans="1:4" ht="15.75" customHeight="1">
      <c r="A4104" s="12" t="s">
        <v>8</v>
      </c>
      <c r="B4104" s="71" t="s">
        <v>479</v>
      </c>
      <c r="C4104" s="12">
        <v>315</v>
      </c>
      <c r="D4104" s="12">
        <v>0.5</v>
      </c>
    </row>
    <row r="4105" spans="1:4" ht="15.75" customHeight="1">
      <c r="A4105" s="12" t="s">
        <v>8</v>
      </c>
      <c r="B4105" s="71" t="s">
        <v>479</v>
      </c>
      <c r="C4105" s="12">
        <v>320</v>
      </c>
      <c r="D4105" s="12">
        <v>0.7</v>
      </c>
    </row>
    <row r="4106" spans="1:4" ht="15.75" customHeight="1">
      <c r="A4106" s="12" t="s">
        <v>8</v>
      </c>
      <c r="B4106" s="71" t="s">
        <v>479</v>
      </c>
      <c r="C4106" s="12">
        <v>340</v>
      </c>
      <c r="D4106" s="12">
        <v>1.5</v>
      </c>
    </row>
    <row r="4107" spans="1:4" ht="15.75" customHeight="1">
      <c r="A4107" s="12" t="s">
        <v>8</v>
      </c>
      <c r="B4107" s="71" t="s">
        <v>479</v>
      </c>
      <c r="C4107" s="12">
        <v>350</v>
      </c>
      <c r="D4107" s="12">
        <v>0.5</v>
      </c>
    </row>
    <row r="4108" spans="1:4" ht="15.75" customHeight="1">
      <c r="A4108" s="12" t="s">
        <v>8</v>
      </c>
      <c r="B4108" s="71" t="s">
        <v>479</v>
      </c>
      <c r="C4108" s="12">
        <v>360</v>
      </c>
      <c r="D4108" s="12">
        <v>0.5</v>
      </c>
    </row>
    <row r="4109" spans="1:4" ht="15.75" customHeight="1">
      <c r="A4109" s="12" t="s">
        <v>8</v>
      </c>
      <c r="B4109" s="71" t="s">
        <v>479</v>
      </c>
      <c r="C4109" s="12">
        <v>375</v>
      </c>
      <c r="D4109" s="69">
        <v>0.3</v>
      </c>
    </row>
    <row r="4110" spans="1:4" ht="15.75" customHeight="1">
      <c r="A4110" s="12" t="s">
        <v>8</v>
      </c>
      <c r="B4110" s="71" t="s">
        <v>479</v>
      </c>
      <c r="C4110" s="12">
        <v>385</v>
      </c>
      <c r="D4110" s="12">
        <v>0.2</v>
      </c>
    </row>
    <row r="4111" spans="1:4" ht="15.75" customHeight="1">
      <c r="A4111" s="12" t="s">
        <v>8</v>
      </c>
      <c r="B4111" s="71" t="s">
        <v>479</v>
      </c>
      <c r="C4111" s="12">
        <v>390</v>
      </c>
      <c r="D4111" s="12">
        <v>0.27</v>
      </c>
    </row>
    <row r="4112" spans="1:4" ht="15.75" customHeight="1">
      <c r="A4112" s="12" t="s">
        <v>8</v>
      </c>
      <c r="B4112" s="71" t="s">
        <v>479</v>
      </c>
      <c r="C4112" s="12">
        <v>400</v>
      </c>
      <c r="D4112" s="12">
        <v>0.66</v>
      </c>
    </row>
    <row r="4113" spans="1:4" ht="15.75" customHeight="1">
      <c r="A4113" s="12" t="s">
        <v>8</v>
      </c>
      <c r="B4113" s="71" t="s">
        <v>479</v>
      </c>
      <c r="C4113" s="12">
        <v>405</v>
      </c>
      <c r="D4113" s="69">
        <v>0.2</v>
      </c>
    </row>
    <row r="4114" spans="1:4" ht="15.75" customHeight="1">
      <c r="A4114" s="12" t="s">
        <v>8</v>
      </c>
      <c r="B4114" s="71" t="s">
        <v>479</v>
      </c>
      <c r="C4114" s="12">
        <v>410</v>
      </c>
      <c r="D4114" s="12">
        <v>0.6</v>
      </c>
    </row>
    <row r="4115" spans="1:4" ht="15.75" customHeight="1">
      <c r="A4115" s="12" t="s">
        <v>8</v>
      </c>
      <c r="B4115" s="71" t="s">
        <v>479</v>
      </c>
      <c r="C4115" s="12">
        <v>420</v>
      </c>
      <c r="D4115" s="12">
        <v>0.4</v>
      </c>
    </row>
    <row r="4116" spans="1:4" ht="15.75" customHeight="1">
      <c r="A4116" s="12" t="s">
        <v>8</v>
      </c>
      <c r="B4116" s="71" t="s">
        <v>479</v>
      </c>
      <c r="C4116" s="12">
        <v>425</v>
      </c>
      <c r="D4116" s="12">
        <v>0.04</v>
      </c>
    </row>
    <row r="4117" spans="1:4" ht="15.75" customHeight="1">
      <c r="A4117" s="12" t="s">
        <v>8</v>
      </c>
      <c r="B4117" s="71" t="s">
        <v>479</v>
      </c>
      <c r="C4117" s="12">
        <v>430</v>
      </c>
      <c r="D4117" s="12">
        <v>0.15</v>
      </c>
    </row>
    <row r="4118" spans="1:4" ht="15.75" customHeight="1">
      <c r="A4118" s="12" t="s">
        <v>8</v>
      </c>
      <c r="B4118" s="71" t="s">
        <v>479</v>
      </c>
      <c r="C4118" s="12">
        <v>450</v>
      </c>
      <c r="D4118" s="12">
        <v>0.3</v>
      </c>
    </row>
    <row r="4119" spans="1:4" ht="15.75" customHeight="1">
      <c r="A4119" s="12" t="s">
        <v>8</v>
      </c>
      <c r="B4119" s="71" t="s">
        <v>479</v>
      </c>
      <c r="C4119" s="12">
        <v>500</v>
      </c>
      <c r="D4119" s="69">
        <v>0.5</v>
      </c>
    </row>
    <row r="4120" spans="1:4" ht="15.75" customHeight="1">
      <c r="A4120" s="12" t="s">
        <v>8</v>
      </c>
      <c r="B4120" s="71" t="s">
        <v>479</v>
      </c>
      <c r="C4120" s="12">
        <v>540</v>
      </c>
      <c r="D4120" s="12">
        <v>0.03</v>
      </c>
    </row>
    <row r="4121" spans="1:4" ht="15.75" customHeight="1">
      <c r="A4121" s="12" t="s">
        <v>8</v>
      </c>
      <c r="B4121" s="71" t="s">
        <v>479</v>
      </c>
      <c r="C4121" s="12">
        <v>550</v>
      </c>
      <c r="D4121" s="12">
        <v>0.16</v>
      </c>
    </row>
    <row r="4122" spans="1:4" ht="15.75" customHeight="1">
      <c r="A4122" s="12" t="s">
        <v>8</v>
      </c>
      <c r="B4122" s="71" t="s">
        <v>479</v>
      </c>
      <c r="C4122" s="12">
        <v>600</v>
      </c>
      <c r="D4122" s="12">
        <v>0.04</v>
      </c>
    </row>
    <row r="4123" spans="1:4" ht="15.75" customHeight="1">
      <c r="A4123" s="12" t="s">
        <v>8</v>
      </c>
      <c r="B4123" s="71" t="s">
        <v>479</v>
      </c>
      <c r="C4123" s="12">
        <v>620</v>
      </c>
      <c r="D4123" s="12">
        <v>7.0000000000000007E-2</v>
      </c>
    </row>
    <row r="4124" spans="1:4" ht="15.75" customHeight="1">
      <c r="A4124" s="12" t="s">
        <v>8</v>
      </c>
      <c r="B4124" s="71" t="s">
        <v>479</v>
      </c>
      <c r="C4124" s="12">
        <v>640</v>
      </c>
      <c r="D4124" s="12">
        <v>7.0000000000000007E-2</v>
      </c>
    </row>
    <row r="4125" spans="1:4" ht="15.75" customHeight="1">
      <c r="A4125" s="11" t="s">
        <v>34</v>
      </c>
      <c r="B4125" s="71" t="s">
        <v>479</v>
      </c>
      <c r="C4125" s="12" t="s">
        <v>543</v>
      </c>
      <c r="D4125" s="12">
        <v>0.01</v>
      </c>
    </row>
    <row r="4126" spans="1:4" ht="15.75" customHeight="1">
      <c r="A4126" s="11" t="s">
        <v>34</v>
      </c>
      <c r="B4126" s="71" t="s">
        <v>479</v>
      </c>
      <c r="C4126" s="12" t="s">
        <v>554</v>
      </c>
      <c r="D4126" s="12">
        <v>0.08</v>
      </c>
    </row>
    <row r="4127" spans="1:4" ht="15.75" customHeight="1">
      <c r="A4127" s="11" t="s">
        <v>34</v>
      </c>
      <c r="B4127" s="71" t="s">
        <v>479</v>
      </c>
      <c r="C4127" s="12" t="s">
        <v>574</v>
      </c>
      <c r="D4127" s="12">
        <v>0.13</v>
      </c>
    </row>
    <row r="4128" spans="1:4" ht="15.75" customHeight="1">
      <c r="A4128" s="11" t="s">
        <v>500</v>
      </c>
      <c r="B4128" s="71" t="s">
        <v>479</v>
      </c>
      <c r="C4128" s="12" t="s">
        <v>575</v>
      </c>
      <c r="D4128" s="12">
        <v>0.03</v>
      </c>
    </row>
    <row r="4129" spans="1:4" ht="15.75" customHeight="1">
      <c r="A4129" s="11" t="s">
        <v>532</v>
      </c>
      <c r="B4129" s="71" t="s">
        <v>479</v>
      </c>
      <c r="C4129" s="12">
        <v>10</v>
      </c>
      <c r="D4129" s="12">
        <v>0.1</v>
      </c>
    </row>
    <row r="4130" spans="1:4" ht="15.75" customHeight="1">
      <c r="A4130" s="11" t="s">
        <v>532</v>
      </c>
      <c r="B4130" s="71" t="s">
        <v>479</v>
      </c>
      <c r="C4130" s="12">
        <v>16</v>
      </c>
      <c r="D4130" s="69">
        <v>0.36</v>
      </c>
    </row>
    <row r="4131" spans="1:4" ht="15.75" customHeight="1">
      <c r="A4131" s="11" t="s">
        <v>32</v>
      </c>
      <c r="B4131" s="71" t="s">
        <v>479</v>
      </c>
      <c r="C4131" s="12">
        <v>4</v>
      </c>
      <c r="D4131" s="12">
        <v>7.5999999999999998E-2</v>
      </c>
    </row>
    <row r="4132" spans="1:4" ht="15.75" customHeight="1">
      <c r="A4132" s="11" t="s">
        <v>294</v>
      </c>
      <c r="B4132" s="71" t="s">
        <v>479</v>
      </c>
      <c r="C4132" s="12" t="s">
        <v>395</v>
      </c>
      <c r="D4132" s="12">
        <v>1.0999999999999999E-2</v>
      </c>
    </row>
    <row r="4133" spans="1:4" ht="15.75" customHeight="1">
      <c r="A4133" s="11" t="s">
        <v>294</v>
      </c>
      <c r="B4133" s="71" t="s">
        <v>479</v>
      </c>
      <c r="C4133" s="12" t="s">
        <v>15</v>
      </c>
      <c r="D4133" s="12">
        <v>1.4999999999999999E-2</v>
      </c>
    </row>
    <row r="4134" spans="1:4" ht="15.75" customHeight="1">
      <c r="A4134" s="11" t="s">
        <v>294</v>
      </c>
      <c r="B4134" s="71" t="s">
        <v>479</v>
      </c>
      <c r="C4134" s="12" t="s">
        <v>576</v>
      </c>
      <c r="D4134" s="12">
        <v>8.6999999999999994E-2</v>
      </c>
    </row>
    <row r="4135" spans="1:4" ht="15.75" customHeight="1">
      <c r="A4135" s="11" t="s">
        <v>294</v>
      </c>
      <c r="B4135" s="71" t="s">
        <v>479</v>
      </c>
      <c r="C4135" s="12" t="s">
        <v>577</v>
      </c>
      <c r="D4135" s="12">
        <v>0.24099999999999999</v>
      </c>
    </row>
    <row r="4136" spans="1:4" ht="15.75" customHeight="1">
      <c r="A4136" s="11" t="s">
        <v>294</v>
      </c>
      <c r="B4136" s="71" t="s">
        <v>479</v>
      </c>
      <c r="C4136" s="12" t="s">
        <v>422</v>
      </c>
      <c r="D4136" s="69">
        <v>7.0999999999999994E-2</v>
      </c>
    </row>
    <row r="4137" spans="1:4" ht="15.75" customHeight="1">
      <c r="A4137" s="11" t="s">
        <v>294</v>
      </c>
      <c r="B4137" s="71" t="s">
        <v>479</v>
      </c>
      <c r="C4137" s="12" t="s">
        <v>578</v>
      </c>
      <c r="D4137" s="69">
        <v>0.04</v>
      </c>
    </row>
    <row r="4138" spans="1:4" ht="15.75" customHeight="1">
      <c r="A4138" s="43" t="s">
        <v>32</v>
      </c>
      <c r="B4138" s="44" t="s">
        <v>480</v>
      </c>
      <c r="C4138" s="44">
        <v>1</v>
      </c>
      <c r="D4138" s="44">
        <v>8.4000000000000005E-2</v>
      </c>
    </row>
    <row r="4139" spans="1:4" ht="15.75" customHeight="1">
      <c r="A4139" s="3" t="s">
        <v>18</v>
      </c>
      <c r="B4139" s="3" t="s">
        <v>481</v>
      </c>
      <c r="C4139" s="3">
        <v>66</v>
      </c>
      <c r="D4139" s="8">
        <v>6.2E-2</v>
      </c>
    </row>
    <row r="4140" spans="1:4" ht="15.75" customHeight="1">
      <c r="A4140" s="13" t="s">
        <v>18</v>
      </c>
      <c r="B4140" s="5" t="s">
        <v>573</v>
      </c>
      <c r="C4140" s="5">
        <v>12</v>
      </c>
      <c r="D4140" s="5">
        <v>2E-3</v>
      </c>
    </row>
    <row r="4141" spans="1:4" ht="15.75" customHeight="1">
      <c r="A4141" s="13" t="s">
        <v>18</v>
      </c>
      <c r="B4141" s="5" t="s">
        <v>573</v>
      </c>
      <c r="C4141" s="5">
        <v>55</v>
      </c>
      <c r="D4141" s="5">
        <v>0.06</v>
      </c>
    </row>
    <row r="4142" spans="1:4" ht="15.75" customHeight="1">
      <c r="A4142" s="13" t="s">
        <v>18</v>
      </c>
      <c r="B4142" s="5" t="s">
        <v>573</v>
      </c>
      <c r="C4142" s="5">
        <v>80</v>
      </c>
      <c r="D4142" s="5">
        <v>0.11799999999999999</v>
      </c>
    </row>
    <row r="4143" spans="1:4" ht="15.75" customHeight="1">
      <c r="A4143" s="13" t="s">
        <v>18</v>
      </c>
      <c r="B4143" s="5" t="s">
        <v>573</v>
      </c>
      <c r="C4143" s="5">
        <v>160</v>
      </c>
      <c r="D4143" s="5">
        <v>4.3999999999999997E-2</v>
      </c>
    </row>
    <row r="4144" spans="1:4" ht="15.75" customHeight="1">
      <c r="A4144" s="13" t="s">
        <v>18</v>
      </c>
      <c r="B4144" s="5" t="s">
        <v>573</v>
      </c>
      <c r="C4144" s="5">
        <v>200</v>
      </c>
      <c r="D4144" s="5">
        <v>8.8999999999999996E-2</v>
      </c>
    </row>
    <row r="4145" spans="1:4" ht="15.75" customHeight="1">
      <c r="A4145" s="92" t="s">
        <v>32</v>
      </c>
      <c r="B4145" s="92" t="s">
        <v>482</v>
      </c>
      <c r="C4145" s="92">
        <v>1.6</v>
      </c>
      <c r="D4145" s="93">
        <v>0.11</v>
      </c>
    </row>
    <row r="4146" spans="1:4" ht="15.75" customHeight="1">
      <c r="A4146" s="92" t="s">
        <v>32</v>
      </c>
      <c r="B4146" s="92" t="s">
        <v>482</v>
      </c>
      <c r="C4146" s="92">
        <v>4</v>
      </c>
      <c r="D4146" s="93">
        <v>2.5999999999999999E-2</v>
      </c>
    </row>
    <row r="4147" spans="1:4" ht="15.75" customHeight="1">
      <c r="A4147" s="94" t="s">
        <v>559</v>
      </c>
      <c r="B4147" s="92" t="s">
        <v>482</v>
      </c>
      <c r="C4147" s="94">
        <v>30</v>
      </c>
      <c r="D4147" s="94">
        <v>0.13</v>
      </c>
    </row>
    <row r="4148" spans="1:4" ht="15.75" customHeight="1">
      <c r="A4148" s="94" t="s">
        <v>559</v>
      </c>
      <c r="B4148" s="92" t="s">
        <v>482</v>
      </c>
      <c r="C4148" s="94">
        <v>55</v>
      </c>
      <c r="D4148" s="94">
        <v>0.04</v>
      </c>
    </row>
    <row r="4149" spans="1:4" ht="15.75" customHeight="1">
      <c r="A4149" s="94" t="s">
        <v>559</v>
      </c>
      <c r="B4149" s="92" t="s">
        <v>482</v>
      </c>
      <c r="C4149" s="94">
        <v>60</v>
      </c>
      <c r="D4149" s="94">
        <v>4.4999999999999998E-2</v>
      </c>
    </row>
    <row r="4150" spans="1:4" ht="15.75" customHeight="1">
      <c r="A4150" s="94" t="s">
        <v>559</v>
      </c>
      <c r="B4150" s="92" t="s">
        <v>482</v>
      </c>
      <c r="C4150" s="94">
        <v>80</v>
      </c>
      <c r="D4150" s="94">
        <v>0.13</v>
      </c>
    </row>
    <row r="4151" spans="1:4" ht="15.75" customHeight="1">
      <c r="A4151" s="94" t="s">
        <v>559</v>
      </c>
      <c r="B4151" s="92" t="s">
        <v>482</v>
      </c>
      <c r="C4151" s="94">
        <v>100</v>
      </c>
      <c r="D4151" s="94">
        <v>0.15</v>
      </c>
    </row>
    <row r="4152" spans="1:4" ht="15.75" customHeight="1">
      <c r="A4152" s="3" t="s">
        <v>559</v>
      </c>
      <c r="B4152" s="3" t="s">
        <v>572</v>
      </c>
      <c r="C4152" s="3">
        <v>130</v>
      </c>
      <c r="D4152" s="8">
        <v>0.17499999999999999</v>
      </c>
    </row>
    <row r="4153" spans="1:4" ht="15.75" customHeight="1">
      <c r="A4153" s="3" t="s">
        <v>559</v>
      </c>
      <c r="B4153" s="3" t="s">
        <v>572</v>
      </c>
      <c r="C4153" s="3">
        <v>135</v>
      </c>
      <c r="D4153" s="4">
        <v>0.17599999999999999</v>
      </c>
    </row>
    <row r="4154" spans="1:4" ht="15.75" customHeight="1">
      <c r="A4154" s="97" t="s">
        <v>571</v>
      </c>
      <c r="B4154" s="72" t="s">
        <v>483</v>
      </c>
      <c r="C4154" s="12">
        <v>1</v>
      </c>
      <c r="D4154" s="73">
        <v>0.13300000000000001</v>
      </c>
    </row>
    <row r="4155" spans="1:4" ht="15.75" customHeight="1">
      <c r="A4155" s="97" t="s">
        <v>571</v>
      </c>
      <c r="B4155" s="72" t="s">
        <v>483</v>
      </c>
      <c r="C4155" s="12">
        <v>1.2</v>
      </c>
      <c r="D4155" s="69">
        <v>0.17</v>
      </c>
    </row>
    <row r="4156" spans="1:4" ht="15.75" customHeight="1">
      <c r="A4156" s="97" t="s">
        <v>571</v>
      </c>
      <c r="B4156" s="72" t="s">
        <v>483</v>
      </c>
      <c r="C4156" s="12">
        <v>1.5</v>
      </c>
      <c r="D4156" s="69">
        <v>0.26</v>
      </c>
    </row>
    <row r="4157" spans="1:4" ht="15.75" customHeight="1">
      <c r="A4157" s="97" t="s">
        <v>559</v>
      </c>
      <c r="B4157" s="72" t="s">
        <v>483</v>
      </c>
      <c r="C4157" s="27">
        <v>25</v>
      </c>
      <c r="D4157" s="27">
        <v>0.02</v>
      </c>
    </row>
    <row r="4158" spans="1:4" ht="15.75" customHeight="1">
      <c r="A4158" s="97" t="s">
        <v>559</v>
      </c>
      <c r="B4158" s="72" t="s">
        <v>483</v>
      </c>
      <c r="C4158" s="27">
        <v>28</v>
      </c>
      <c r="D4158" s="27">
        <v>1.4E-2</v>
      </c>
    </row>
    <row r="4159" spans="1:4" ht="15.75" customHeight="1">
      <c r="A4159" s="97" t="s">
        <v>559</v>
      </c>
      <c r="B4159" s="72" t="s">
        <v>483</v>
      </c>
      <c r="C4159" s="12">
        <v>45</v>
      </c>
      <c r="D4159" s="69">
        <v>3.3000000000000002E-2</v>
      </c>
    </row>
    <row r="4160" spans="1:4" ht="15.75" customHeight="1">
      <c r="A4160" s="97" t="s">
        <v>559</v>
      </c>
      <c r="B4160" s="72" t="s">
        <v>483</v>
      </c>
      <c r="C4160" s="27">
        <v>100</v>
      </c>
      <c r="D4160" s="27">
        <v>1.4999999999999999E-2</v>
      </c>
    </row>
    <row r="4161" spans="1:4" ht="15.75" customHeight="1">
      <c r="A4161" s="97" t="s">
        <v>559</v>
      </c>
      <c r="B4161" s="72" t="s">
        <v>483</v>
      </c>
      <c r="C4161" s="27">
        <v>0.5</v>
      </c>
      <c r="D4161" s="27">
        <v>0.4</v>
      </c>
    </row>
    <row r="4162" spans="1:4" ht="15.75" customHeight="1">
      <c r="A4162" s="11" t="s">
        <v>532</v>
      </c>
      <c r="B4162" s="72" t="s">
        <v>483</v>
      </c>
      <c r="C4162" s="34">
        <v>2.5</v>
      </c>
      <c r="D4162" s="34">
        <v>2.9000000000000001E-2</v>
      </c>
    </row>
    <row r="4163" spans="1:4" ht="15.75" customHeight="1">
      <c r="A4163" s="11" t="s">
        <v>532</v>
      </c>
      <c r="B4163" s="72" t="s">
        <v>483</v>
      </c>
      <c r="C4163" s="34">
        <v>3</v>
      </c>
      <c r="D4163" s="34">
        <v>0.9</v>
      </c>
    </row>
    <row r="4164" spans="1:4" ht="15.75" customHeight="1">
      <c r="A4164" s="11" t="s">
        <v>532</v>
      </c>
      <c r="B4164" s="72" t="s">
        <v>483</v>
      </c>
      <c r="C4164" s="34">
        <v>12</v>
      </c>
      <c r="D4164" s="34">
        <v>0.33</v>
      </c>
    </row>
    <row r="4165" spans="1:4" ht="15.75" customHeight="1">
      <c r="A4165" s="11" t="s">
        <v>532</v>
      </c>
      <c r="B4165" s="72" t="s">
        <v>483</v>
      </c>
      <c r="C4165" s="34">
        <v>14</v>
      </c>
      <c r="D4165" s="34">
        <v>4.7E-2</v>
      </c>
    </row>
    <row r="4166" spans="1:4" ht="15.75" customHeight="1">
      <c r="A4166" s="11" t="s">
        <v>532</v>
      </c>
      <c r="B4166" s="72" t="s">
        <v>483</v>
      </c>
      <c r="C4166" s="34">
        <v>18</v>
      </c>
      <c r="D4166" s="34">
        <v>0.25</v>
      </c>
    </row>
    <row r="4167" spans="1:4" ht="15.75" customHeight="1">
      <c r="A4167" s="97" t="s">
        <v>559</v>
      </c>
      <c r="B4167" s="27" t="s">
        <v>484</v>
      </c>
      <c r="C4167" s="27">
        <v>22</v>
      </c>
      <c r="D4167" s="27">
        <v>215</v>
      </c>
    </row>
    <row r="4168" spans="1:4" ht="15.75" customHeight="1">
      <c r="A4168" s="89" t="s">
        <v>559</v>
      </c>
      <c r="B4168" s="90" t="s">
        <v>485</v>
      </c>
      <c r="C4168" s="91">
        <v>40</v>
      </c>
      <c r="D4168" s="89">
        <v>2.5999999999999999E-2</v>
      </c>
    </row>
    <row r="4169" spans="1:4" ht="15.75" customHeight="1">
      <c r="A4169" s="89" t="s">
        <v>559</v>
      </c>
      <c r="B4169" s="90" t="s">
        <v>485</v>
      </c>
      <c r="C4169" s="91">
        <v>60</v>
      </c>
      <c r="D4169" s="89">
        <v>7.0000000000000001E-3</v>
      </c>
    </row>
    <row r="4170" spans="1:4" ht="15.75" customHeight="1">
      <c r="A4170" s="89" t="s">
        <v>559</v>
      </c>
      <c r="B4170" s="90" t="s">
        <v>485</v>
      </c>
      <c r="C4170" s="91">
        <v>64</v>
      </c>
      <c r="D4170" s="89">
        <v>7.0000000000000001E-3</v>
      </c>
    </row>
    <row r="4171" spans="1:4" ht="15.75" customHeight="1">
      <c r="A4171" s="89" t="s">
        <v>559</v>
      </c>
      <c r="B4171" s="90" t="s">
        <v>485</v>
      </c>
      <c r="C4171" s="91">
        <v>65</v>
      </c>
      <c r="D4171" s="89">
        <v>1.2E-2</v>
      </c>
    </row>
    <row r="4172" spans="1:4" ht="15.75" customHeight="1">
      <c r="A4172" s="89" t="s">
        <v>559</v>
      </c>
      <c r="B4172" s="90" t="s">
        <v>485</v>
      </c>
      <c r="C4172" s="91">
        <v>75</v>
      </c>
      <c r="D4172" s="89">
        <v>3.4000000000000002E-2</v>
      </c>
    </row>
    <row r="4173" spans="1:4" ht="15.75" customHeight="1">
      <c r="A4173" s="89" t="s">
        <v>559</v>
      </c>
      <c r="B4173" s="90" t="s">
        <v>485</v>
      </c>
      <c r="C4173" s="91">
        <v>80</v>
      </c>
      <c r="D4173" s="89">
        <v>8.9999999999999993E-3</v>
      </c>
    </row>
    <row r="4174" spans="1:4" ht="15.75" customHeight="1">
      <c r="A4174" s="89" t="s">
        <v>559</v>
      </c>
      <c r="B4174" s="90" t="s">
        <v>485</v>
      </c>
      <c r="C4174" s="91">
        <v>85</v>
      </c>
      <c r="D4174" s="89">
        <v>2.5000000000000001E-2</v>
      </c>
    </row>
    <row r="4175" spans="1:4" ht="15.75" customHeight="1">
      <c r="A4175" s="89" t="s">
        <v>559</v>
      </c>
      <c r="B4175" s="90" t="s">
        <v>485</v>
      </c>
      <c r="C4175" s="91">
        <v>90</v>
      </c>
      <c r="D4175" s="89">
        <v>0.106</v>
      </c>
    </row>
    <row r="4176" spans="1:4" ht="15.75" customHeight="1">
      <c r="A4176" s="89" t="s">
        <v>559</v>
      </c>
      <c r="B4176" s="90" t="s">
        <v>485</v>
      </c>
      <c r="C4176" s="91">
        <v>90</v>
      </c>
      <c r="D4176" s="89">
        <v>8.9999999999999993E-3</v>
      </c>
    </row>
    <row r="4177" spans="1:4" ht="15.75" customHeight="1">
      <c r="A4177" s="89" t="s">
        <v>559</v>
      </c>
      <c r="B4177" s="90" t="s">
        <v>485</v>
      </c>
      <c r="C4177" s="91">
        <v>95</v>
      </c>
      <c r="D4177" s="89">
        <v>2.5999999999999999E-2</v>
      </c>
    </row>
    <row r="4178" spans="1:4" ht="15.75" customHeight="1">
      <c r="A4178" s="89" t="s">
        <v>559</v>
      </c>
      <c r="B4178" s="90" t="s">
        <v>485</v>
      </c>
      <c r="C4178" s="91">
        <v>100</v>
      </c>
      <c r="D4178" s="89">
        <v>7.2999999999999995E-2</v>
      </c>
    </row>
    <row r="4179" spans="1:4" ht="15.75" customHeight="1">
      <c r="A4179" s="89" t="s">
        <v>559</v>
      </c>
      <c r="B4179" s="90" t="s">
        <v>485</v>
      </c>
      <c r="C4179" s="91">
        <v>120</v>
      </c>
      <c r="D4179" s="89">
        <v>0.15</v>
      </c>
    </row>
    <row r="4180" spans="1:4" ht="15.75" customHeight="1">
      <c r="A4180" s="89" t="s">
        <v>559</v>
      </c>
      <c r="B4180" s="90" t="s">
        <v>485</v>
      </c>
      <c r="C4180" s="91">
        <v>130</v>
      </c>
      <c r="D4180" s="89">
        <v>2.1000000000000001E-2</v>
      </c>
    </row>
    <row r="4181" spans="1:4" ht="15.75" customHeight="1">
      <c r="A4181" s="89" t="s">
        <v>559</v>
      </c>
      <c r="B4181" s="90" t="s">
        <v>485</v>
      </c>
      <c r="C4181" s="91">
        <v>150</v>
      </c>
      <c r="D4181" s="89">
        <v>0.13</v>
      </c>
    </row>
    <row r="4182" spans="1:4" ht="15.75" customHeight="1">
      <c r="A4182" s="89" t="s">
        <v>559</v>
      </c>
      <c r="B4182" s="90" t="s">
        <v>485</v>
      </c>
      <c r="C4182" s="91">
        <v>160</v>
      </c>
      <c r="D4182" s="89">
        <v>0.12</v>
      </c>
    </row>
    <row r="4183" spans="1:4" ht="15.75" customHeight="1">
      <c r="A4183" s="89" t="s">
        <v>559</v>
      </c>
      <c r="B4183" s="90" t="s">
        <v>485</v>
      </c>
      <c r="C4183" s="91">
        <v>165</v>
      </c>
      <c r="D4183" s="89">
        <v>2.7E-2</v>
      </c>
    </row>
    <row r="4184" spans="1:4" ht="15.75" customHeight="1">
      <c r="A4184" s="89" t="s">
        <v>559</v>
      </c>
      <c r="B4184" s="90" t="s">
        <v>485</v>
      </c>
      <c r="C4184" s="91">
        <v>170</v>
      </c>
      <c r="D4184" s="89">
        <v>3.5999999999999997E-2</v>
      </c>
    </row>
    <row r="4185" spans="1:4" ht="15.75" customHeight="1">
      <c r="A4185" s="89" t="s">
        <v>559</v>
      </c>
      <c r="B4185" s="90" t="s">
        <v>485</v>
      </c>
      <c r="C4185" s="91">
        <v>180</v>
      </c>
      <c r="D4185" s="89">
        <v>0.10199999999999999</v>
      </c>
    </row>
    <row r="4186" spans="1:4" ht="15.75" customHeight="1">
      <c r="A4186" s="89" t="s">
        <v>559</v>
      </c>
      <c r="B4186" s="90" t="s">
        <v>485</v>
      </c>
      <c r="C4186" s="91">
        <v>185</v>
      </c>
      <c r="D4186" s="89">
        <v>2.1999999999999999E-2</v>
      </c>
    </row>
    <row r="4187" spans="1:4" ht="15.75" customHeight="1">
      <c r="A4187" s="89" t="s">
        <v>559</v>
      </c>
      <c r="B4187" s="90" t="s">
        <v>485</v>
      </c>
      <c r="C4187" s="91">
        <v>190</v>
      </c>
      <c r="D4187" s="89">
        <v>8.1000000000000003E-2</v>
      </c>
    </row>
    <row r="4188" spans="1:4" ht="15.75" customHeight="1">
      <c r="A4188" s="89" t="s">
        <v>559</v>
      </c>
      <c r="B4188" s="90" t="s">
        <v>485</v>
      </c>
      <c r="C4188" s="91">
        <v>200</v>
      </c>
      <c r="D4188" s="89">
        <v>0.33700000000000002</v>
      </c>
    </row>
    <row r="4189" spans="1:4" ht="15.75" customHeight="1">
      <c r="A4189" s="89" t="s">
        <v>559</v>
      </c>
      <c r="B4189" s="90" t="s">
        <v>485</v>
      </c>
      <c r="C4189" s="91">
        <v>205</v>
      </c>
      <c r="D4189" s="89">
        <v>6.7000000000000004E-2</v>
      </c>
    </row>
    <row r="4190" spans="1:4" ht="15.75" customHeight="1">
      <c r="A4190" s="89" t="s">
        <v>559</v>
      </c>
      <c r="B4190" s="90" t="s">
        <v>485</v>
      </c>
      <c r="C4190" s="91">
        <v>210</v>
      </c>
      <c r="D4190" s="89">
        <v>8.3000000000000004E-2</v>
      </c>
    </row>
    <row r="4191" spans="1:4" ht="15.75" customHeight="1">
      <c r="A4191" s="89" t="s">
        <v>559</v>
      </c>
      <c r="B4191" s="90" t="s">
        <v>485</v>
      </c>
      <c r="C4191" s="91">
        <v>220</v>
      </c>
      <c r="D4191" s="89">
        <v>7.6999999999999999E-2</v>
      </c>
    </row>
    <row r="4192" spans="1:4" ht="15.75" customHeight="1">
      <c r="A4192" s="89" t="s">
        <v>559</v>
      </c>
      <c r="B4192" s="90" t="s">
        <v>485</v>
      </c>
      <c r="C4192" s="91">
        <v>240</v>
      </c>
      <c r="D4192" s="89">
        <v>7.6999999999999999E-2</v>
      </c>
    </row>
    <row r="4193" spans="1:4" ht="15.75" customHeight="1">
      <c r="A4193" s="89" t="s">
        <v>559</v>
      </c>
      <c r="B4193" s="90" t="s">
        <v>485</v>
      </c>
      <c r="C4193" s="91">
        <v>245</v>
      </c>
      <c r="D4193" s="89">
        <v>3.2000000000000001E-2</v>
      </c>
    </row>
    <row r="4194" spans="1:4" ht="15.75" customHeight="1">
      <c r="A4194" s="89" t="s">
        <v>559</v>
      </c>
      <c r="B4194" s="90" t="s">
        <v>485</v>
      </c>
      <c r="C4194" s="91">
        <v>250</v>
      </c>
      <c r="D4194" s="89">
        <v>6.0999999999999999E-2</v>
      </c>
    </row>
    <row r="4195" spans="1:4" ht="15.75" customHeight="1">
      <c r="A4195" s="89" t="s">
        <v>559</v>
      </c>
      <c r="B4195" s="90" t="s">
        <v>485</v>
      </c>
      <c r="C4195" s="91">
        <v>265</v>
      </c>
      <c r="D4195" s="89">
        <v>3.2000000000000001E-2</v>
      </c>
    </row>
    <row r="4196" spans="1:4" ht="15.75" customHeight="1">
      <c r="A4196" s="89" t="s">
        <v>559</v>
      </c>
      <c r="B4196" s="90" t="s">
        <v>485</v>
      </c>
      <c r="C4196" s="91">
        <v>300</v>
      </c>
      <c r="D4196" s="89">
        <v>7.1999999999999995E-2</v>
      </c>
    </row>
    <row r="4197" spans="1:4" ht="15.75" customHeight="1">
      <c r="A4197" s="89" t="s">
        <v>559</v>
      </c>
      <c r="B4197" s="90" t="s">
        <v>485</v>
      </c>
      <c r="C4197" s="91">
        <v>440</v>
      </c>
      <c r="D4197" s="89">
        <v>8.5999999999999993E-2</v>
      </c>
    </row>
    <row r="4198" spans="1:4" ht="15.75" customHeight="1">
      <c r="A4198" s="97" t="s">
        <v>559</v>
      </c>
      <c r="B4198" s="12" t="s">
        <v>486</v>
      </c>
      <c r="C4198" s="12">
        <v>70</v>
      </c>
      <c r="D4198" s="12">
        <v>0.01</v>
      </c>
    </row>
    <row r="4199" spans="1:4" ht="15.75" customHeight="1">
      <c r="A4199" s="97" t="s">
        <v>559</v>
      </c>
      <c r="B4199" s="12" t="s">
        <v>486</v>
      </c>
      <c r="C4199" s="12">
        <v>160</v>
      </c>
      <c r="D4199" s="12">
        <v>0.5</v>
      </c>
    </row>
    <row r="4200" spans="1:4" ht="15.75" customHeight="1">
      <c r="A4200" s="97" t="s">
        <v>13</v>
      </c>
      <c r="B4200" s="12">
        <v>45</v>
      </c>
      <c r="C4200" s="12">
        <v>2</v>
      </c>
      <c r="D4200" s="34">
        <v>4.2</v>
      </c>
    </row>
    <row r="4201" spans="1:4" ht="15.75" customHeight="1">
      <c r="A4201" s="97" t="s">
        <v>13</v>
      </c>
      <c r="B4201" s="12">
        <v>45</v>
      </c>
      <c r="C4201" s="12">
        <v>3</v>
      </c>
      <c r="D4201" s="34">
        <v>5.8</v>
      </c>
    </row>
    <row r="4202" spans="1:4" ht="15.75" customHeight="1">
      <c r="A4202" s="97" t="s">
        <v>13</v>
      </c>
      <c r="B4202" s="12">
        <v>45</v>
      </c>
      <c r="C4202" s="12">
        <v>4</v>
      </c>
      <c r="D4202" s="34">
        <v>1.69</v>
      </c>
    </row>
    <row r="4203" spans="1:4" ht="15.75" customHeight="1">
      <c r="A4203" s="97" t="s">
        <v>13</v>
      </c>
      <c r="B4203" s="12">
        <v>45</v>
      </c>
      <c r="C4203" s="12">
        <v>5</v>
      </c>
      <c r="D4203" s="34">
        <v>3.6</v>
      </c>
    </row>
    <row r="4204" spans="1:4" ht="15.75" customHeight="1">
      <c r="A4204" s="97" t="s">
        <v>13</v>
      </c>
      <c r="B4204" s="12">
        <v>45</v>
      </c>
      <c r="C4204" s="12">
        <v>6</v>
      </c>
      <c r="D4204" s="34">
        <v>3.8</v>
      </c>
    </row>
    <row r="4205" spans="1:4" ht="15.75" customHeight="1">
      <c r="A4205" s="97" t="s">
        <v>13</v>
      </c>
      <c r="B4205" s="12">
        <v>45</v>
      </c>
      <c r="C4205" s="12">
        <v>8</v>
      </c>
      <c r="D4205" s="34">
        <v>0.98</v>
      </c>
    </row>
    <row r="4206" spans="1:4" ht="15.75" customHeight="1">
      <c r="A4206" s="97" t="s">
        <v>13</v>
      </c>
      <c r="B4206" s="12">
        <v>45</v>
      </c>
      <c r="C4206" s="12">
        <v>10</v>
      </c>
      <c r="D4206" s="34">
        <v>1.98</v>
      </c>
    </row>
    <row r="4207" spans="1:4" ht="15.75" customHeight="1">
      <c r="A4207" s="97" t="s">
        <v>13</v>
      </c>
      <c r="B4207" s="12">
        <v>45</v>
      </c>
      <c r="C4207" s="12">
        <v>12</v>
      </c>
      <c r="D4207" s="34">
        <v>2.9</v>
      </c>
    </row>
    <row r="4208" spans="1:4" ht="15.75" customHeight="1">
      <c r="A4208" s="97" t="s">
        <v>13</v>
      </c>
      <c r="B4208" s="12">
        <v>45</v>
      </c>
      <c r="C4208" s="12">
        <v>14</v>
      </c>
      <c r="D4208" s="34">
        <v>3.8</v>
      </c>
    </row>
    <row r="4209" spans="1:4" ht="15.75" customHeight="1">
      <c r="A4209" s="97" t="s">
        <v>13</v>
      </c>
      <c r="B4209" s="12">
        <v>45</v>
      </c>
      <c r="C4209" s="12">
        <v>16</v>
      </c>
      <c r="D4209" s="34">
        <v>4.5</v>
      </c>
    </row>
    <row r="4210" spans="1:4" ht="15.75" customHeight="1">
      <c r="A4210" s="97" t="s">
        <v>13</v>
      </c>
      <c r="B4210" s="12">
        <v>45</v>
      </c>
      <c r="C4210" s="12">
        <v>18</v>
      </c>
      <c r="D4210" s="34">
        <v>5.9</v>
      </c>
    </row>
    <row r="4211" spans="1:4" ht="15.75" customHeight="1">
      <c r="A4211" s="97" t="s">
        <v>13</v>
      </c>
      <c r="B4211" s="12">
        <v>45</v>
      </c>
      <c r="C4211" s="12">
        <v>20</v>
      </c>
      <c r="D4211" s="34">
        <v>5.89</v>
      </c>
    </row>
    <row r="4212" spans="1:4" ht="15.75" customHeight="1">
      <c r="A4212" s="97" t="s">
        <v>13</v>
      </c>
      <c r="B4212" s="12">
        <v>45</v>
      </c>
      <c r="C4212" s="12">
        <v>25</v>
      </c>
      <c r="D4212" s="34">
        <v>6.9</v>
      </c>
    </row>
    <row r="4213" spans="1:4" ht="15.75" customHeight="1">
      <c r="A4213" s="97" t="s">
        <v>13</v>
      </c>
      <c r="B4213" s="12">
        <v>45</v>
      </c>
      <c r="C4213" s="12">
        <v>28</v>
      </c>
      <c r="D4213" s="34">
        <v>4.8</v>
      </c>
    </row>
    <row r="4214" spans="1:4" ht="15.75" customHeight="1">
      <c r="A4214" s="97" t="s">
        <v>13</v>
      </c>
      <c r="B4214" s="12">
        <v>45</v>
      </c>
      <c r="C4214" s="12">
        <v>30</v>
      </c>
      <c r="D4214" s="34">
        <v>3.9</v>
      </c>
    </row>
    <row r="4215" spans="1:4" ht="15.75" customHeight="1">
      <c r="A4215" s="97" t="s">
        <v>13</v>
      </c>
      <c r="B4215" s="12">
        <v>45</v>
      </c>
      <c r="C4215" s="74">
        <v>32</v>
      </c>
      <c r="D4215" s="34">
        <v>3.8</v>
      </c>
    </row>
    <row r="4216" spans="1:4" ht="15.75" customHeight="1">
      <c r="A4216" s="97" t="s">
        <v>13</v>
      </c>
      <c r="B4216" s="12">
        <v>45</v>
      </c>
      <c r="C4216" s="12">
        <v>36</v>
      </c>
      <c r="D4216" s="34">
        <v>4.2</v>
      </c>
    </row>
    <row r="4217" spans="1:4" ht="15.75" customHeight="1">
      <c r="A4217" s="97" t="s">
        <v>13</v>
      </c>
      <c r="B4217" s="12">
        <v>45</v>
      </c>
      <c r="C4217" s="12">
        <v>38</v>
      </c>
      <c r="D4217" s="34">
        <v>5.8</v>
      </c>
    </row>
    <row r="4218" spans="1:4" ht="15.75" customHeight="1">
      <c r="A4218" s="97" t="s">
        <v>13</v>
      </c>
      <c r="B4218" s="12">
        <v>45</v>
      </c>
      <c r="C4218" s="12">
        <v>40</v>
      </c>
      <c r="D4218" s="34">
        <v>1.69</v>
      </c>
    </row>
    <row r="4219" spans="1:4" ht="15.75" customHeight="1">
      <c r="A4219" s="97" t="s">
        <v>13</v>
      </c>
      <c r="B4219" s="12">
        <v>45</v>
      </c>
      <c r="C4219" s="12">
        <v>45</v>
      </c>
      <c r="D4219" s="34">
        <v>3.6</v>
      </c>
    </row>
    <row r="4220" spans="1:4" ht="15.75" customHeight="1">
      <c r="A4220" s="97" t="s">
        <v>13</v>
      </c>
      <c r="B4220" s="12">
        <v>45</v>
      </c>
      <c r="C4220" s="12">
        <v>50</v>
      </c>
      <c r="D4220" s="34">
        <v>3.8</v>
      </c>
    </row>
    <row r="4221" spans="1:4" ht="15.75" customHeight="1">
      <c r="A4221" s="11" t="s">
        <v>532</v>
      </c>
      <c r="B4221" s="12">
        <v>45</v>
      </c>
      <c r="C4221" s="12">
        <v>55</v>
      </c>
      <c r="D4221" s="34">
        <v>0.98</v>
      </c>
    </row>
    <row r="4222" spans="1:4" ht="15.75" customHeight="1">
      <c r="A4222" s="86" t="s">
        <v>532</v>
      </c>
      <c r="B4222" s="87">
        <v>45</v>
      </c>
      <c r="C4222" s="88">
        <v>60</v>
      </c>
      <c r="D4222" s="34">
        <v>1.98</v>
      </c>
    </row>
    <row r="4223" spans="1:4" ht="15.75" customHeight="1">
      <c r="A4223" s="11" t="s">
        <v>532</v>
      </c>
      <c r="B4223" s="12">
        <v>45</v>
      </c>
      <c r="C4223" s="78">
        <v>65</v>
      </c>
      <c r="D4223" s="34">
        <v>2.9</v>
      </c>
    </row>
    <row r="4224" spans="1:4" ht="15.75" customHeight="1">
      <c r="A4224" s="11" t="s">
        <v>532</v>
      </c>
      <c r="B4224" s="12">
        <v>45</v>
      </c>
      <c r="C4224" s="105">
        <v>70</v>
      </c>
      <c r="D4224" s="34">
        <v>3.8</v>
      </c>
    </row>
    <row r="4225" spans="1:4" ht="15.75" customHeight="1">
      <c r="A4225" s="11" t="s">
        <v>532</v>
      </c>
      <c r="B4225" s="12">
        <v>45</v>
      </c>
      <c r="C4225" s="78">
        <v>75</v>
      </c>
      <c r="D4225" s="34">
        <v>4.5</v>
      </c>
    </row>
    <row r="4226" spans="1:4" ht="15.75" customHeight="1">
      <c r="A4226" s="11" t="s">
        <v>532</v>
      </c>
      <c r="B4226" s="12">
        <v>45</v>
      </c>
      <c r="C4226" s="74">
        <v>80</v>
      </c>
      <c r="D4226" s="34">
        <v>5.9</v>
      </c>
    </row>
    <row r="4227" spans="1:4" ht="15.75" customHeight="1">
      <c r="A4227" s="11" t="s">
        <v>532</v>
      </c>
      <c r="B4227" s="12">
        <v>45</v>
      </c>
      <c r="C4227" s="27">
        <v>85</v>
      </c>
      <c r="D4227" s="34">
        <v>5.89</v>
      </c>
    </row>
    <row r="4228" spans="1:4" ht="15.75" customHeight="1">
      <c r="A4228" s="11" t="s">
        <v>532</v>
      </c>
      <c r="B4228" s="12">
        <v>45</v>
      </c>
      <c r="C4228" s="74">
        <v>90</v>
      </c>
      <c r="D4228" s="34">
        <v>6.9</v>
      </c>
    </row>
    <row r="4229" spans="1:4" ht="15.75" customHeight="1">
      <c r="A4229" s="11" t="s">
        <v>532</v>
      </c>
      <c r="B4229" s="12">
        <v>45</v>
      </c>
      <c r="C4229" s="74">
        <v>95</v>
      </c>
      <c r="D4229" s="34">
        <v>4.8</v>
      </c>
    </row>
    <row r="4230" spans="1:4" ht="15.75" customHeight="1">
      <c r="A4230" s="11" t="s">
        <v>532</v>
      </c>
      <c r="B4230" s="12">
        <v>45</v>
      </c>
      <c r="C4230" s="74">
        <v>100</v>
      </c>
      <c r="D4230" s="34">
        <v>3.9</v>
      </c>
    </row>
    <row r="4231" spans="1:4" ht="15.75" customHeight="1">
      <c r="A4231" s="11" t="s">
        <v>532</v>
      </c>
      <c r="B4231" s="12">
        <v>45</v>
      </c>
      <c r="C4231" s="74">
        <v>105</v>
      </c>
      <c r="D4231" s="34">
        <v>3.8</v>
      </c>
    </row>
    <row r="4232" spans="1:4" ht="15.75" customHeight="1">
      <c r="A4232" s="11" t="s">
        <v>532</v>
      </c>
      <c r="B4232" s="12">
        <v>45</v>
      </c>
      <c r="C4232" s="74">
        <v>110</v>
      </c>
      <c r="D4232" s="34">
        <v>4.2</v>
      </c>
    </row>
    <row r="4233" spans="1:4" ht="15.75" customHeight="1">
      <c r="A4233" s="11" t="s">
        <v>532</v>
      </c>
      <c r="B4233" s="12">
        <v>45</v>
      </c>
      <c r="C4233" s="74">
        <v>115</v>
      </c>
      <c r="D4233" s="34">
        <v>5.8</v>
      </c>
    </row>
    <row r="4234" spans="1:4" ht="15.75" customHeight="1">
      <c r="A4234" s="11" t="s">
        <v>532</v>
      </c>
      <c r="B4234" s="12">
        <v>45</v>
      </c>
      <c r="C4234" s="74">
        <v>120</v>
      </c>
      <c r="D4234" s="34">
        <v>1.69</v>
      </c>
    </row>
    <row r="4235" spans="1:4" ht="15.75" customHeight="1">
      <c r="A4235" s="11" t="s">
        <v>532</v>
      </c>
      <c r="B4235" s="12">
        <v>45</v>
      </c>
      <c r="C4235" s="74">
        <v>125</v>
      </c>
      <c r="D4235" s="34">
        <v>3.6</v>
      </c>
    </row>
    <row r="4236" spans="1:4" ht="15.75" customHeight="1">
      <c r="A4236" s="11" t="s">
        <v>532</v>
      </c>
      <c r="B4236" s="12">
        <v>45</v>
      </c>
      <c r="C4236" s="27">
        <v>130</v>
      </c>
      <c r="D4236" s="34">
        <v>3.8</v>
      </c>
    </row>
    <row r="4237" spans="1:4" ht="15.75" customHeight="1">
      <c r="A4237" s="11" t="s">
        <v>532</v>
      </c>
      <c r="B4237" s="12">
        <v>45</v>
      </c>
      <c r="C4237" s="74">
        <v>135</v>
      </c>
      <c r="D4237" s="34">
        <v>0.98</v>
      </c>
    </row>
    <row r="4238" spans="1:4" ht="15.75" customHeight="1">
      <c r="A4238" s="11" t="s">
        <v>532</v>
      </c>
      <c r="B4238" s="12">
        <v>45</v>
      </c>
      <c r="C4238" s="74">
        <v>140</v>
      </c>
      <c r="D4238" s="34">
        <v>1.98</v>
      </c>
    </row>
    <row r="4239" spans="1:4" ht="15.75" customHeight="1">
      <c r="A4239" s="11" t="s">
        <v>532</v>
      </c>
      <c r="B4239" s="12">
        <v>45</v>
      </c>
      <c r="C4239" s="27">
        <v>145</v>
      </c>
      <c r="D4239" s="34">
        <v>2.9</v>
      </c>
    </row>
    <row r="4240" spans="1:4" ht="15.75" customHeight="1">
      <c r="A4240" s="11" t="s">
        <v>532</v>
      </c>
      <c r="B4240" s="12">
        <v>45</v>
      </c>
      <c r="C4240" s="34">
        <v>150</v>
      </c>
      <c r="D4240" s="34">
        <v>3.8</v>
      </c>
    </row>
    <row r="4241" spans="1:4" ht="15.75" customHeight="1">
      <c r="A4241" s="11" t="s">
        <v>532</v>
      </c>
      <c r="B4241" s="12">
        <v>45</v>
      </c>
      <c r="C4241" s="34">
        <v>155</v>
      </c>
      <c r="D4241" s="34">
        <v>4.5</v>
      </c>
    </row>
    <row r="4242" spans="1:4" ht="15.75" customHeight="1">
      <c r="A4242" s="11" t="s">
        <v>532</v>
      </c>
      <c r="B4242" s="12">
        <v>45</v>
      </c>
      <c r="C4242" s="34">
        <v>160</v>
      </c>
      <c r="D4242" s="34">
        <v>5.9</v>
      </c>
    </row>
    <row r="4243" spans="1:4" ht="15.75" customHeight="1">
      <c r="A4243" s="11" t="s">
        <v>532</v>
      </c>
      <c r="B4243" s="12">
        <v>45</v>
      </c>
      <c r="C4243" s="34">
        <v>165</v>
      </c>
      <c r="D4243" s="34">
        <v>5.89</v>
      </c>
    </row>
    <row r="4244" spans="1:4" ht="15.75" customHeight="1">
      <c r="A4244" s="11" t="s">
        <v>532</v>
      </c>
      <c r="B4244" s="12">
        <v>45</v>
      </c>
      <c r="C4244" s="34">
        <v>170</v>
      </c>
      <c r="D4244" s="34">
        <v>6.9</v>
      </c>
    </row>
    <row r="4245" spans="1:4" ht="15.75" customHeight="1">
      <c r="A4245" s="11" t="s">
        <v>532</v>
      </c>
      <c r="B4245" s="12">
        <v>45</v>
      </c>
      <c r="C4245" s="34">
        <v>175</v>
      </c>
      <c r="D4245" s="34">
        <v>4.8</v>
      </c>
    </row>
    <row r="4246" spans="1:4" ht="15.75" customHeight="1">
      <c r="A4246" s="11" t="s">
        <v>532</v>
      </c>
      <c r="B4246" s="12">
        <v>45</v>
      </c>
      <c r="C4246" s="34">
        <v>180</v>
      </c>
      <c r="D4246" s="34">
        <v>3.9</v>
      </c>
    </row>
    <row r="4247" spans="1:4" ht="15.75" customHeight="1">
      <c r="A4247" s="11" t="s">
        <v>532</v>
      </c>
      <c r="B4247" s="12">
        <v>45</v>
      </c>
      <c r="C4247" s="34">
        <v>185</v>
      </c>
      <c r="D4247" s="34">
        <v>3.8</v>
      </c>
    </row>
    <row r="4248" spans="1:4" ht="15.75" customHeight="1">
      <c r="A4248" s="11" t="s">
        <v>532</v>
      </c>
      <c r="B4248" s="12">
        <v>45</v>
      </c>
      <c r="C4248" s="34">
        <v>190</v>
      </c>
      <c r="D4248" s="34">
        <v>5.2</v>
      </c>
    </row>
    <row r="4249" spans="1:4" ht="15.75" customHeight="1">
      <c r="A4249" s="11" t="s">
        <v>532</v>
      </c>
      <c r="B4249" s="12">
        <v>45</v>
      </c>
      <c r="C4249" s="34">
        <v>195</v>
      </c>
      <c r="D4249" s="34">
        <v>6.9</v>
      </c>
    </row>
    <row r="4250" spans="1:4" ht="15.75" customHeight="1">
      <c r="A4250" s="11" t="s">
        <v>532</v>
      </c>
      <c r="B4250" s="12">
        <v>45</v>
      </c>
      <c r="C4250" s="34">
        <v>200</v>
      </c>
      <c r="D4250" s="34">
        <v>6.8</v>
      </c>
    </row>
    <row r="4251" spans="1:4" ht="15.75" customHeight="1">
      <c r="A4251" s="34" t="s">
        <v>34</v>
      </c>
      <c r="B4251" s="12">
        <v>45</v>
      </c>
      <c r="C4251" s="34" t="s">
        <v>534</v>
      </c>
      <c r="D4251" s="34">
        <v>4.2</v>
      </c>
    </row>
    <row r="4252" spans="1:4" ht="15.75" customHeight="1">
      <c r="A4252" s="34" t="s">
        <v>34</v>
      </c>
      <c r="B4252" s="12">
        <v>45</v>
      </c>
      <c r="C4252" s="34" t="s">
        <v>536</v>
      </c>
      <c r="D4252" s="34">
        <v>5.8</v>
      </c>
    </row>
    <row r="4253" spans="1:4" ht="15.75" customHeight="1">
      <c r="A4253" s="34" t="s">
        <v>34</v>
      </c>
      <c r="B4253" s="12">
        <v>45</v>
      </c>
      <c r="C4253" s="34" t="s">
        <v>538</v>
      </c>
      <c r="D4253" s="34">
        <v>1.69</v>
      </c>
    </row>
    <row r="4254" spans="1:4" ht="15.75" customHeight="1">
      <c r="A4254" s="34" t="s">
        <v>34</v>
      </c>
      <c r="B4254" s="12">
        <v>45</v>
      </c>
      <c r="C4254" s="34" t="s">
        <v>540</v>
      </c>
      <c r="D4254" s="34">
        <v>3.6</v>
      </c>
    </row>
    <row r="4255" spans="1:4" ht="15.75" customHeight="1">
      <c r="A4255" s="34" t="s">
        <v>34</v>
      </c>
      <c r="B4255" s="12">
        <v>45</v>
      </c>
      <c r="C4255" s="34" t="s">
        <v>541</v>
      </c>
      <c r="D4255" s="34">
        <v>3.8</v>
      </c>
    </row>
    <row r="4256" spans="1:4" ht="15.75" customHeight="1">
      <c r="A4256" s="34" t="s">
        <v>34</v>
      </c>
      <c r="B4256" s="12">
        <v>45</v>
      </c>
      <c r="C4256" s="34" t="s">
        <v>543</v>
      </c>
      <c r="D4256" s="34">
        <v>0.98</v>
      </c>
    </row>
    <row r="4257" spans="1:4" ht="15.75" customHeight="1">
      <c r="A4257" s="34" t="s">
        <v>34</v>
      </c>
      <c r="B4257" s="12">
        <v>45</v>
      </c>
      <c r="C4257" s="34" t="s">
        <v>487</v>
      </c>
      <c r="D4257" s="34">
        <v>1.98</v>
      </c>
    </row>
    <row r="4258" spans="1:4" ht="15.75" customHeight="1">
      <c r="A4258" s="34" t="s">
        <v>34</v>
      </c>
      <c r="B4258" s="12">
        <v>45</v>
      </c>
      <c r="C4258" s="34" t="s">
        <v>546</v>
      </c>
      <c r="D4258" s="34">
        <v>2.9</v>
      </c>
    </row>
    <row r="4259" spans="1:4" ht="15.75" customHeight="1">
      <c r="A4259" s="34" t="s">
        <v>34</v>
      </c>
      <c r="B4259" s="12">
        <v>45</v>
      </c>
      <c r="C4259" s="34" t="s">
        <v>553</v>
      </c>
      <c r="D4259" s="34">
        <v>3.8</v>
      </c>
    </row>
    <row r="4260" spans="1:4" ht="15.75" customHeight="1">
      <c r="A4260" s="34" t="s">
        <v>34</v>
      </c>
      <c r="B4260" s="12">
        <v>45</v>
      </c>
      <c r="C4260" s="34" t="s">
        <v>554</v>
      </c>
      <c r="D4260" s="34">
        <v>4.5</v>
      </c>
    </row>
    <row r="4261" spans="1:4" ht="15.75" customHeight="1">
      <c r="A4261" s="34" t="s">
        <v>34</v>
      </c>
      <c r="B4261" s="12">
        <v>45</v>
      </c>
      <c r="C4261" s="34" t="s">
        <v>556</v>
      </c>
      <c r="D4261" s="34">
        <v>5.9</v>
      </c>
    </row>
    <row r="4262" spans="1:4" ht="15.75" customHeight="1">
      <c r="A4262" s="34" t="s">
        <v>34</v>
      </c>
      <c r="B4262" s="12">
        <v>45</v>
      </c>
      <c r="C4262" s="34" t="s">
        <v>547</v>
      </c>
      <c r="D4262" s="34">
        <v>5.89</v>
      </c>
    </row>
    <row r="4263" spans="1:4" ht="15.75" customHeight="1">
      <c r="A4263" s="34" t="s">
        <v>34</v>
      </c>
      <c r="B4263" s="12">
        <v>45</v>
      </c>
      <c r="C4263" s="34" t="s">
        <v>549</v>
      </c>
      <c r="D4263" s="34">
        <v>6.9</v>
      </c>
    </row>
    <row r="4264" spans="1:4" ht="15.75" customHeight="1">
      <c r="A4264" s="34" t="s">
        <v>34</v>
      </c>
      <c r="B4264" s="12">
        <v>45</v>
      </c>
      <c r="C4264" s="34" t="s">
        <v>10</v>
      </c>
      <c r="D4264" s="34">
        <v>4.8</v>
      </c>
    </row>
    <row r="4265" spans="1:4" ht="15.75" customHeight="1">
      <c r="A4265" s="34" t="s">
        <v>34</v>
      </c>
      <c r="B4265" s="12">
        <v>45</v>
      </c>
      <c r="C4265" s="34" t="s">
        <v>557</v>
      </c>
      <c r="D4265" s="34">
        <v>3.9</v>
      </c>
    </row>
    <row r="4266" spans="1:4" ht="15.75" customHeight="1">
      <c r="A4266" s="34" t="s">
        <v>34</v>
      </c>
      <c r="B4266" s="12">
        <v>45</v>
      </c>
      <c r="C4266" s="34" t="s">
        <v>558</v>
      </c>
      <c r="D4266" s="34">
        <v>3.8</v>
      </c>
    </row>
    <row r="4267" spans="1:4" ht="15.75" customHeight="1">
      <c r="A4267" s="84" t="s">
        <v>18</v>
      </c>
      <c r="B4267" s="12">
        <v>45</v>
      </c>
      <c r="C4267" s="12">
        <v>10</v>
      </c>
      <c r="D4267" s="69">
        <v>2</v>
      </c>
    </row>
    <row r="4268" spans="1:4" ht="15.75" customHeight="1">
      <c r="A4268" s="84" t="s">
        <v>18</v>
      </c>
      <c r="B4268" s="12">
        <v>45</v>
      </c>
      <c r="C4268" s="12">
        <v>12</v>
      </c>
      <c r="D4268" s="73">
        <v>3.5</v>
      </c>
    </row>
    <row r="4269" spans="1:4" ht="15.75" customHeight="1">
      <c r="A4269" s="84" t="s">
        <v>18</v>
      </c>
      <c r="B4269" s="12">
        <v>45</v>
      </c>
      <c r="C4269" s="74">
        <v>15</v>
      </c>
      <c r="D4269" s="75">
        <v>4</v>
      </c>
    </row>
    <row r="4270" spans="1:4" ht="15.75" customHeight="1">
      <c r="A4270" s="84" t="s">
        <v>18</v>
      </c>
      <c r="B4270" s="12">
        <v>45</v>
      </c>
      <c r="C4270" s="74">
        <v>20</v>
      </c>
      <c r="D4270" s="75">
        <v>4.8</v>
      </c>
    </row>
    <row r="4271" spans="1:4" ht="15.75" customHeight="1">
      <c r="A4271" s="84" t="s">
        <v>18</v>
      </c>
      <c r="B4271" s="12">
        <v>45</v>
      </c>
      <c r="C4271" s="74">
        <v>26</v>
      </c>
      <c r="D4271" s="75">
        <v>3</v>
      </c>
    </row>
    <row r="4272" spans="1:4" ht="15.75" customHeight="1">
      <c r="A4272" s="84" t="s">
        <v>18</v>
      </c>
      <c r="B4272" s="12">
        <v>45</v>
      </c>
      <c r="C4272" s="74">
        <v>30</v>
      </c>
      <c r="D4272" s="75">
        <v>2.5</v>
      </c>
    </row>
    <row r="4273" spans="1:4" ht="15.75" customHeight="1">
      <c r="A4273" s="84" t="s">
        <v>18</v>
      </c>
      <c r="B4273" s="12">
        <v>45</v>
      </c>
      <c r="C4273" s="74">
        <v>36</v>
      </c>
      <c r="D4273" s="75">
        <v>6.2</v>
      </c>
    </row>
    <row r="4274" spans="1:4" ht="15.75" customHeight="1">
      <c r="A4274" s="84" t="s">
        <v>18</v>
      </c>
      <c r="B4274" s="12">
        <v>45</v>
      </c>
      <c r="C4274" s="74">
        <v>40</v>
      </c>
      <c r="D4274" s="75">
        <v>2.5</v>
      </c>
    </row>
    <row r="4275" spans="1:4" ht="15.75" customHeight="1">
      <c r="A4275" s="84" t="s">
        <v>18</v>
      </c>
      <c r="B4275" s="12">
        <v>45</v>
      </c>
      <c r="C4275" s="74">
        <v>46</v>
      </c>
      <c r="D4275" s="75">
        <v>3.7</v>
      </c>
    </row>
    <row r="4276" spans="1:4" ht="15.75" customHeight="1">
      <c r="A4276" s="84" t="s">
        <v>18</v>
      </c>
      <c r="B4276" s="12">
        <v>45</v>
      </c>
      <c r="C4276" s="74">
        <v>50</v>
      </c>
      <c r="D4276" s="75">
        <v>5.9</v>
      </c>
    </row>
    <row r="4277" spans="1:4" ht="15.75" customHeight="1">
      <c r="A4277" s="84" t="s">
        <v>18</v>
      </c>
      <c r="B4277" s="12">
        <v>45</v>
      </c>
      <c r="C4277" s="74">
        <v>56</v>
      </c>
      <c r="D4277" s="75">
        <v>3.8</v>
      </c>
    </row>
    <row r="4278" spans="1:4" ht="15.75" customHeight="1">
      <c r="A4278" s="84" t="s">
        <v>18</v>
      </c>
      <c r="B4278" s="12">
        <v>45</v>
      </c>
      <c r="C4278" s="74">
        <v>60</v>
      </c>
      <c r="D4278" s="75">
        <v>1.6</v>
      </c>
    </row>
    <row r="4279" spans="1:4" ht="15.75" customHeight="1">
      <c r="A4279" s="84" t="s">
        <v>18</v>
      </c>
      <c r="B4279" s="12">
        <v>45</v>
      </c>
      <c r="C4279" s="74">
        <v>65</v>
      </c>
      <c r="D4279" s="75">
        <v>1.98</v>
      </c>
    </row>
    <row r="4280" spans="1:4" ht="15.75" customHeight="1">
      <c r="A4280" s="84" t="s">
        <v>18</v>
      </c>
      <c r="B4280" s="12">
        <v>45</v>
      </c>
      <c r="C4280" s="74">
        <v>70</v>
      </c>
      <c r="D4280" s="75">
        <v>5</v>
      </c>
    </row>
    <row r="4281" spans="1:4" ht="15.75" customHeight="1">
      <c r="A4281" s="84" t="s">
        <v>18</v>
      </c>
      <c r="B4281" s="12">
        <v>45</v>
      </c>
      <c r="C4281" s="74">
        <v>75</v>
      </c>
      <c r="D4281" s="75">
        <v>3.9</v>
      </c>
    </row>
    <row r="4282" spans="1:4" ht="15.75" customHeight="1">
      <c r="A4282" s="84" t="s">
        <v>18</v>
      </c>
      <c r="B4282" s="12">
        <v>45</v>
      </c>
      <c r="C4282" s="74">
        <v>80</v>
      </c>
      <c r="D4282" s="75">
        <v>0.79</v>
      </c>
    </row>
    <row r="4283" spans="1:4" ht="15.75" customHeight="1">
      <c r="A4283" s="84" t="s">
        <v>18</v>
      </c>
      <c r="B4283" s="12">
        <v>45</v>
      </c>
      <c r="C4283" s="74">
        <v>85</v>
      </c>
      <c r="D4283" s="75">
        <v>4.9000000000000004</v>
      </c>
    </row>
    <row r="4284" spans="1:4" ht="15.75" customHeight="1">
      <c r="A4284" s="84" t="s">
        <v>18</v>
      </c>
      <c r="B4284" s="12">
        <v>45</v>
      </c>
      <c r="C4284" s="74">
        <v>90</v>
      </c>
      <c r="D4284" s="75">
        <v>3.5</v>
      </c>
    </row>
    <row r="4285" spans="1:4" ht="15.75" customHeight="1">
      <c r="A4285" s="84" t="s">
        <v>18</v>
      </c>
      <c r="B4285" s="12">
        <v>45</v>
      </c>
      <c r="C4285" s="74">
        <v>95</v>
      </c>
      <c r="D4285" s="75">
        <v>5</v>
      </c>
    </row>
    <row r="4286" spans="1:4" ht="15.75" customHeight="1">
      <c r="A4286" s="84" t="s">
        <v>18</v>
      </c>
      <c r="B4286" s="12">
        <v>45</v>
      </c>
      <c r="C4286" s="74">
        <v>100</v>
      </c>
      <c r="D4286" s="75">
        <v>2.9</v>
      </c>
    </row>
    <row r="4287" spans="1:4" ht="15.75" customHeight="1">
      <c r="A4287" s="84" t="s">
        <v>18</v>
      </c>
      <c r="B4287" s="12">
        <v>45</v>
      </c>
      <c r="C4287" s="74">
        <v>110</v>
      </c>
      <c r="D4287" s="75">
        <v>3</v>
      </c>
    </row>
    <row r="4288" spans="1:4" ht="15.75" customHeight="1">
      <c r="A4288" s="84" t="s">
        <v>18</v>
      </c>
      <c r="B4288" s="12">
        <v>45</v>
      </c>
      <c r="C4288" s="74">
        <v>120</v>
      </c>
      <c r="D4288" s="75">
        <v>4.8</v>
      </c>
    </row>
    <row r="4289" spans="1:4" ht="15.75" customHeight="1">
      <c r="A4289" s="84" t="s">
        <v>18</v>
      </c>
      <c r="B4289" s="12">
        <v>45</v>
      </c>
      <c r="C4289" s="74">
        <v>130</v>
      </c>
      <c r="D4289" s="75">
        <v>4.3</v>
      </c>
    </row>
    <row r="4290" spans="1:4" ht="15.75" customHeight="1">
      <c r="A4290" s="84" t="s">
        <v>18</v>
      </c>
      <c r="B4290" s="12">
        <v>45</v>
      </c>
      <c r="C4290" s="74">
        <v>140</v>
      </c>
      <c r="D4290" s="75">
        <v>5.9</v>
      </c>
    </row>
    <row r="4291" spans="1:4" ht="15.75" customHeight="1">
      <c r="A4291" s="84" t="s">
        <v>18</v>
      </c>
      <c r="B4291" s="12">
        <v>45</v>
      </c>
      <c r="C4291" s="74">
        <v>150</v>
      </c>
      <c r="D4291" s="75">
        <v>2.2999999999999998</v>
      </c>
    </row>
    <row r="4292" spans="1:4" ht="15.75" customHeight="1">
      <c r="A4292" s="84" t="s">
        <v>18</v>
      </c>
      <c r="B4292" s="12">
        <v>45</v>
      </c>
      <c r="C4292" s="74">
        <v>160</v>
      </c>
      <c r="D4292" s="75">
        <v>4</v>
      </c>
    </row>
    <row r="4293" spans="1:4" ht="15.75" customHeight="1">
      <c r="A4293" s="84" t="s">
        <v>18</v>
      </c>
      <c r="B4293" s="12">
        <v>45</v>
      </c>
      <c r="C4293" s="74">
        <v>170</v>
      </c>
      <c r="D4293" s="75">
        <v>1.6</v>
      </c>
    </row>
    <row r="4294" spans="1:4" ht="15.75" customHeight="1">
      <c r="A4294" s="84" t="s">
        <v>18</v>
      </c>
      <c r="B4294" s="12">
        <v>45</v>
      </c>
      <c r="C4294" s="74">
        <v>180</v>
      </c>
      <c r="D4294" s="75">
        <v>4.2</v>
      </c>
    </row>
    <row r="4295" spans="1:4" ht="15.75" customHeight="1">
      <c r="A4295" s="84" t="s">
        <v>18</v>
      </c>
      <c r="B4295" s="12">
        <v>45</v>
      </c>
      <c r="C4295" s="74">
        <v>190</v>
      </c>
      <c r="D4295" s="75">
        <v>6.5</v>
      </c>
    </row>
    <row r="4296" spans="1:4" ht="15.75" customHeight="1">
      <c r="A4296" s="84" t="s">
        <v>18</v>
      </c>
      <c r="B4296" s="12">
        <v>45</v>
      </c>
      <c r="C4296" s="74">
        <v>200</v>
      </c>
      <c r="D4296" s="75">
        <v>3.8</v>
      </c>
    </row>
    <row r="4297" spans="1:4" ht="15.75" customHeight="1">
      <c r="A4297" s="84" t="s">
        <v>18</v>
      </c>
      <c r="B4297" s="12">
        <v>45</v>
      </c>
      <c r="C4297" s="74">
        <v>210</v>
      </c>
      <c r="D4297" s="75">
        <v>4.2</v>
      </c>
    </row>
    <row r="4298" spans="1:4" ht="15.75" customHeight="1">
      <c r="A4298" s="84" t="s">
        <v>18</v>
      </c>
      <c r="B4298" s="12">
        <v>45</v>
      </c>
      <c r="C4298" s="74">
        <v>220</v>
      </c>
      <c r="D4298" s="75">
        <v>3.8</v>
      </c>
    </row>
    <row r="4299" spans="1:4" ht="15.75" customHeight="1">
      <c r="A4299" s="84" t="s">
        <v>18</v>
      </c>
      <c r="B4299" s="12">
        <v>45</v>
      </c>
      <c r="C4299" s="34">
        <v>230</v>
      </c>
      <c r="D4299" s="34">
        <v>3.8</v>
      </c>
    </row>
    <row r="4300" spans="1:4" ht="15.75" customHeight="1">
      <c r="A4300" s="84" t="s">
        <v>18</v>
      </c>
      <c r="B4300" s="12">
        <v>45</v>
      </c>
      <c r="C4300" s="34">
        <v>240</v>
      </c>
      <c r="D4300" s="34">
        <v>3.8</v>
      </c>
    </row>
    <row r="4301" spans="1:4" ht="15.75" customHeight="1">
      <c r="A4301" s="84" t="s">
        <v>18</v>
      </c>
      <c r="B4301" s="12">
        <v>45</v>
      </c>
      <c r="C4301" s="34">
        <v>250</v>
      </c>
      <c r="D4301" s="34">
        <v>6.2</v>
      </c>
    </row>
    <row r="4302" spans="1:4" ht="15.75" customHeight="1">
      <c r="A4302" s="84" t="s">
        <v>18</v>
      </c>
      <c r="B4302" s="12">
        <v>45</v>
      </c>
      <c r="C4302" s="34">
        <v>260</v>
      </c>
      <c r="D4302" s="34">
        <v>3.8</v>
      </c>
    </row>
    <row r="4303" spans="1:4" ht="15.75" customHeight="1">
      <c r="A4303" s="84" t="s">
        <v>18</v>
      </c>
      <c r="B4303" s="12">
        <v>45</v>
      </c>
      <c r="C4303" s="34">
        <v>270</v>
      </c>
      <c r="D4303" s="34">
        <v>4.8</v>
      </c>
    </row>
    <row r="4304" spans="1:4" ht="15.75" customHeight="1">
      <c r="A4304" s="84" t="s">
        <v>18</v>
      </c>
      <c r="B4304" s="12">
        <v>45</v>
      </c>
      <c r="C4304" s="34">
        <v>280</v>
      </c>
      <c r="D4304" s="34">
        <v>4.2</v>
      </c>
    </row>
    <row r="4305" spans="1:4" ht="15.75" customHeight="1">
      <c r="A4305" s="84" t="s">
        <v>18</v>
      </c>
      <c r="B4305" s="12">
        <v>45</v>
      </c>
      <c r="C4305" s="34">
        <v>290</v>
      </c>
      <c r="D4305" s="34">
        <v>5.6</v>
      </c>
    </row>
    <row r="4306" spans="1:4" ht="15.75" customHeight="1">
      <c r="A4306" s="84" t="s">
        <v>18</v>
      </c>
      <c r="B4306" s="12">
        <v>45</v>
      </c>
      <c r="C4306" s="34">
        <v>300</v>
      </c>
      <c r="D4306" s="34">
        <v>3.8</v>
      </c>
    </row>
    <row r="4307" spans="1:4" ht="15.75" customHeight="1">
      <c r="A4307" s="84" t="s">
        <v>18</v>
      </c>
      <c r="B4307" s="12">
        <v>45</v>
      </c>
      <c r="C4307" s="34">
        <v>320</v>
      </c>
      <c r="D4307" s="34">
        <v>5.3</v>
      </c>
    </row>
    <row r="4308" spans="1:4" ht="15.75" customHeight="1">
      <c r="A4308" s="84" t="s">
        <v>18</v>
      </c>
      <c r="B4308" s="12">
        <v>45</v>
      </c>
      <c r="C4308" s="34">
        <v>330</v>
      </c>
      <c r="D4308" s="34">
        <v>4.2</v>
      </c>
    </row>
    <row r="4309" spans="1:4" ht="15.75" customHeight="1">
      <c r="A4309" s="84" t="s">
        <v>18</v>
      </c>
      <c r="B4309" s="12">
        <v>45</v>
      </c>
      <c r="C4309" s="34">
        <v>340</v>
      </c>
      <c r="D4309" s="34">
        <v>4.25</v>
      </c>
    </row>
    <row r="4310" spans="1:4" ht="15.75" customHeight="1">
      <c r="A4310" s="84" t="s">
        <v>18</v>
      </c>
      <c r="B4310" s="12">
        <v>45</v>
      </c>
      <c r="C4310" s="34">
        <v>350</v>
      </c>
      <c r="D4310" s="34">
        <v>3.6</v>
      </c>
    </row>
    <row r="4311" spans="1:4" ht="15.75" customHeight="1">
      <c r="A4311" s="84" t="s">
        <v>18</v>
      </c>
      <c r="B4311" s="12">
        <v>45</v>
      </c>
      <c r="C4311" s="34">
        <v>400</v>
      </c>
      <c r="D4311" s="34">
        <v>4.8</v>
      </c>
    </row>
    <row r="4312" spans="1:4" ht="15.75" customHeight="1">
      <c r="A4312" s="84" t="s">
        <v>18</v>
      </c>
      <c r="B4312" s="12">
        <v>45</v>
      </c>
      <c r="C4312" s="34">
        <v>420</v>
      </c>
      <c r="D4312" s="34">
        <v>5.3</v>
      </c>
    </row>
    <row r="4313" spans="1:4" ht="15.75" customHeight="1">
      <c r="A4313" s="84" t="s">
        <v>18</v>
      </c>
      <c r="B4313" s="12">
        <v>45</v>
      </c>
      <c r="C4313" s="34">
        <v>430</v>
      </c>
      <c r="D4313" s="34">
        <v>6.2</v>
      </c>
    </row>
    <row r="4314" spans="1:4" ht="15.75" customHeight="1">
      <c r="A4314" s="84" t="s">
        <v>18</v>
      </c>
      <c r="B4314" s="12">
        <v>45</v>
      </c>
      <c r="C4314" s="34">
        <v>500</v>
      </c>
      <c r="D4314" s="34">
        <v>3.9</v>
      </c>
    </row>
    <row r="4315" spans="1:4" ht="15.75" customHeight="1">
      <c r="A4315" s="84" t="s">
        <v>18</v>
      </c>
      <c r="B4315" s="12">
        <v>45</v>
      </c>
      <c r="C4315" s="34">
        <v>550</v>
      </c>
      <c r="D4315" s="34">
        <v>7.2</v>
      </c>
    </row>
    <row r="4316" spans="1:4" ht="15.75" customHeight="1">
      <c r="A4316" s="84" t="s">
        <v>18</v>
      </c>
      <c r="B4316" s="12">
        <v>45</v>
      </c>
      <c r="C4316" s="34">
        <v>600</v>
      </c>
      <c r="D4316" s="34">
        <v>3.98</v>
      </c>
    </row>
    <row r="4317" spans="1:4" ht="15.75" customHeight="1">
      <c r="A4317" s="84" t="s">
        <v>18</v>
      </c>
      <c r="B4317" s="12">
        <v>45</v>
      </c>
      <c r="C4317" s="34">
        <v>650</v>
      </c>
      <c r="D4317" s="34">
        <v>4.8899999999999997</v>
      </c>
    </row>
    <row r="4318" spans="1:4" ht="15.75" customHeight="1">
      <c r="A4318" s="84" t="s">
        <v>18</v>
      </c>
      <c r="B4318" s="12">
        <v>45</v>
      </c>
      <c r="C4318" s="34">
        <v>700</v>
      </c>
      <c r="D4318" s="34">
        <v>5.98</v>
      </c>
    </row>
    <row r="4319" spans="1:4" ht="15.75" customHeight="1">
      <c r="A4319" s="13" t="s">
        <v>569</v>
      </c>
      <c r="B4319" s="25">
        <v>40</v>
      </c>
      <c r="C4319" s="25">
        <v>10</v>
      </c>
      <c r="D4319" s="25">
        <v>2</v>
      </c>
    </row>
    <row r="4320" spans="1:4" ht="15.75" customHeight="1">
      <c r="A4320" s="13" t="s">
        <v>569</v>
      </c>
      <c r="B4320" s="5">
        <v>40</v>
      </c>
      <c r="C4320" s="5">
        <v>27</v>
      </c>
      <c r="D4320" s="37">
        <v>0.5</v>
      </c>
    </row>
    <row r="4321" spans="1:4" ht="15.75" customHeight="1">
      <c r="A4321" s="12" t="s">
        <v>18</v>
      </c>
      <c r="B4321" s="12">
        <v>35</v>
      </c>
      <c r="C4321" s="12">
        <v>10</v>
      </c>
      <c r="D4321" s="69">
        <v>2</v>
      </c>
    </row>
    <row r="4322" spans="1:4" ht="15.75" customHeight="1">
      <c r="A4322" s="12" t="s">
        <v>18</v>
      </c>
      <c r="B4322" s="12">
        <v>35</v>
      </c>
      <c r="C4322" s="12">
        <v>12</v>
      </c>
      <c r="D4322" s="73">
        <v>3.5</v>
      </c>
    </row>
    <row r="4323" spans="1:4" ht="15.75" customHeight="1">
      <c r="A4323" s="12" t="s">
        <v>18</v>
      </c>
      <c r="B4323" s="12">
        <v>35</v>
      </c>
      <c r="C4323" s="74">
        <v>15</v>
      </c>
      <c r="D4323" s="75">
        <v>4</v>
      </c>
    </row>
    <row r="4324" spans="1:4" ht="15.75" customHeight="1">
      <c r="A4324" s="12" t="s">
        <v>18</v>
      </c>
      <c r="B4324" s="12">
        <v>35</v>
      </c>
      <c r="C4324" s="74">
        <v>20</v>
      </c>
      <c r="D4324" s="75">
        <v>4.8</v>
      </c>
    </row>
    <row r="4325" spans="1:4" ht="15.75" customHeight="1">
      <c r="A4325" s="12" t="s">
        <v>18</v>
      </c>
      <c r="B4325" s="12">
        <v>35</v>
      </c>
      <c r="C4325" s="74">
        <v>26</v>
      </c>
      <c r="D4325" s="75">
        <v>3</v>
      </c>
    </row>
    <row r="4326" spans="1:4" ht="15.75" customHeight="1">
      <c r="A4326" s="12" t="s">
        <v>18</v>
      </c>
      <c r="B4326" s="12">
        <v>35</v>
      </c>
      <c r="C4326" s="74">
        <v>30</v>
      </c>
      <c r="D4326" s="75">
        <v>2.5</v>
      </c>
    </row>
    <row r="4327" spans="1:4" ht="15.75" customHeight="1">
      <c r="A4327" s="12" t="s">
        <v>18</v>
      </c>
      <c r="B4327" s="12">
        <v>35</v>
      </c>
      <c r="C4327" s="74">
        <v>36</v>
      </c>
      <c r="D4327" s="75">
        <v>6.2</v>
      </c>
    </row>
    <row r="4328" spans="1:4" ht="15.75" customHeight="1">
      <c r="A4328" s="12" t="s">
        <v>18</v>
      </c>
      <c r="B4328" s="12">
        <v>35</v>
      </c>
      <c r="C4328" s="74">
        <v>40</v>
      </c>
      <c r="D4328" s="75">
        <v>2.5</v>
      </c>
    </row>
    <row r="4329" spans="1:4" ht="15.75" customHeight="1">
      <c r="A4329" s="12" t="s">
        <v>18</v>
      </c>
      <c r="B4329" s="12">
        <v>35</v>
      </c>
      <c r="C4329" s="74">
        <v>46</v>
      </c>
      <c r="D4329" s="75">
        <v>3.7</v>
      </c>
    </row>
    <row r="4330" spans="1:4" ht="15.75" customHeight="1">
      <c r="A4330" s="12" t="s">
        <v>18</v>
      </c>
      <c r="B4330" s="12">
        <v>35</v>
      </c>
      <c r="C4330" s="74">
        <v>50</v>
      </c>
      <c r="D4330" s="75">
        <v>5.9</v>
      </c>
    </row>
    <row r="4331" spans="1:4" ht="15.75" customHeight="1">
      <c r="A4331" s="12" t="s">
        <v>18</v>
      </c>
      <c r="B4331" s="12">
        <v>35</v>
      </c>
      <c r="C4331" s="74">
        <v>56</v>
      </c>
      <c r="D4331" s="75">
        <v>3.8</v>
      </c>
    </row>
    <row r="4332" spans="1:4" ht="15.75" customHeight="1">
      <c r="A4332" s="12" t="s">
        <v>18</v>
      </c>
      <c r="B4332" s="12">
        <v>35</v>
      </c>
      <c r="C4332" s="74">
        <v>60</v>
      </c>
      <c r="D4332" s="75">
        <v>1.6</v>
      </c>
    </row>
    <row r="4333" spans="1:4" ht="15.75" customHeight="1">
      <c r="A4333" s="12" t="s">
        <v>18</v>
      </c>
      <c r="B4333" s="12">
        <v>35</v>
      </c>
      <c r="C4333" s="74">
        <v>65</v>
      </c>
      <c r="D4333" s="75">
        <v>1.98</v>
      </c>
    </row>
    <row r="4334" spans="1:4" ht="15.75" customHeight="1">
      <c r="A4334" s="12" t="s">
        <v>18</v>
      </c>
      <c r="B4334" s="12">
        <v>35</v>
      </c>
      <c r="C4334" s="74">
        <v>70</v>
      </c>
      <c r="D4334" s="75">
        <v>5</v>
      </c>
    </row>
    <row r="4335" spans="1:4" ht="15.75" customHeight="1">
      <c r="A4335" s="12" t="s">
        <v>18</v>
      </c>
      <c r="B4335" s="12">
        <v>35</v>
      </c>
      <c r="C4335" s="74">
        <v>75</v>
      </c>
      <c r="D4335" s="75">
        <v>3.9</v>
      </c>
    </row>
    <row r="4336" spans="1:4" ht="15.75" customHeight="1">
      <c r="A4336" s="12" t="s">
        <v>18</v>
      </c>
      <c r="B4336" s="12">
        <v>35</v>
      </c>
      <c r="C4336" s="74">
        <v>80</v>
      </c>
      <c r="D4336" s="75">
        <v>0.79</v>
      </c>
    </row>
    <row r="4337" spans="1:4" ht="15.75" customHeight="1">
      <c r="A4337" s="12" t="s">
        <v>18</v>
      </c>
      <c r="B4337" s="12">
        <v>35</v>
      </c>
      <c r="C4337" s="74">
        <v>85</v>
      </c>
      <c r="D4337" s="75">
        <v>4.9000000000000004</v>
      </c>
    </row>
    <row r="4338" spans="1:4" ht="15.75" customHeight="1">
      <c r="A4338" s="12" t="s">
        <v>18</v>
      </c>
      <c r="B4338" s="12">
        <v>35</v>
      </c>
      <c r="C4338" s="74">
        <v>90</v>
      </c>
      <c r="D4338" s="75">
        <v>3.5</v>
      </c>
    </row>
    <row r="4339" spans="1:4" ht="15.75" customHeight="1">
      <c r="A4339" s="12" t="s">
        <v>18</v>
      </c>
      <c r="B4339" s="12">
        <v>35</v>
      </c>
      <c r="C4339" s="74">
        <v>95</v>
      </c>
      <c r="D4339" s="75">
        <v>5</v>
      </c>
    </row>
    <row r="4340" spans="1:4" ht="15.75" customHeight="1">
      <c r="A4340" s="12" t="s">
        <v>18</v>
      </c>
      <c r="B4340" s="12">
        <v>35</v>
      </c>
      <c r="C4340" s="74">
        <v>100</v>
      </c>
      <c r="D4340" s="75">
        <v>2.9</v>
      </c>
    </row>
    <row r="4341" spans="1:4" ht="15.75" customHeight="1">
      <c r="A4341" s="12" t="s">
        <v>18</v>
      </c>
      <c r="B4341" s="12">
        <v>35</v>
      </c>
      <c r="C4341" s="74">
        <v>110</v>
      </c>
      <c r="D4341" s="75">
        <v>3</v>
      </c>
    </row>
    <row r="4342" spans="1:4" ht="15.75" customHeight="1">
      <c r="A4342" s="12" t="s">
        <v>18</v>
      </c>
      <c r="B4342" s="12">
        <v>35</v>
      </c>
      <c r="C4342" s="74">
        <v>120</v>
      </c>
      <c r="D4342" s="75">
        <v>4.8</v>
      </c>
    </row>
    <row r="4343" spans="1:4" ht="15.75" customHeight="1">
      <c r="A4343" s="12" t="s">
        <v>18</v>
      </c>
      <c r="B4343" s="12">
        <v>35</v>
      </c>
      <c r="C4343" s="74">
        <v>130</v>
      </c>
      <c r="D4343" s="75">
        <v>4.3</v>
      </c>
    </row>
    <row r="4344" spans="1:4" ht="15.75" customHeight="1">
      <c r="A4344" s="12" t="s">
        <v>18</v>
      </c>
      <c r="B4344" s="12">
        <v>35</v>
      </c>
      <c r="C4344" s="74">
        <v>140</v>
      </c>
      <c r="D4344" s="75">
        <v>5.9</v>
      </c>
    </row>
    <row r="4345" spans="1:4" ht="15.75" customHeight="1">
      <c r="A4345" s="12" t="s">
        <v>18</v>
      </c>
      <c r="B4345" s="12">
        <v>35</v>
      </c>
      <c r="C4345" s="74">
        <v>150</v>
      </c>
      <c r="D4345" s="75">
        <v>2.2999999999999998</v>
      </c>
    </row>
    <row r="4346" spans="1:4" ht="15.75" customHeight="1">
      <c r="A4346" s="12" t="s">
        <v>18</v>
      </c>
      <c r="B4346" s="12">
        <v>35</v>
      </c>
      <c r="C4346" s="74">
        <v>160</v>
      </c>
      <c r="D4346" s="75">
        <v>4</v>
      </c>
    </row>
    <row r="4347" spans="1:4" ht="15.75" customHeight="1">
      <c r="A4347" s="12" t="s">
        <v>18</v>
      </c>
      <c r="B4347" s="12">
        <v>35</v>
      </c>
      <c r="C4347" s="74">
        <v>170</v>
      </c>
      <c r="D4347" s="75">
        <v>1.6</v>
      </c>
    </row>
    <row r="4348" spans="1:4" ht="15.75" customHeight="1">
      <c r="A4348" s="12" t="s">
        <v>18</v>
      </c>
      <c r="B4348" s="12">
        <v>35</v>
      </c>
      <c r="C4348" s="74">
        <v>180</v>
      </c>
      <c r="D4348" s="75">
        <v>4.2</v>
      </c>
    </row>
    <row r="4349" spans="1:4" ht="15.75" customHeight="1">
      <c r="A4349" s="12" t="s">
        <v>18</v>
      </c>
      <c r="B4349" s="12">
        <v>35</v>
      </c>
      <c r="C4349" s="74">
        <v>190</v>
      </c>
      <c r="D4349" s="75">
        <v>6.5</v>
      </c>
    </row>
    <row r="4350" spans="1:4" ht="15.75" customHeight="1">
      <c r="A4350" s="12" t="s">
        <v>18</v>
      </c>
      <c r="B4350" s="12">
        <v>35</v>
      </c>
      <c r="C4350" s="74">
        <v>200</v>
      </c>
      <c r="D4350" s="75">
        <v>3.8</v>
      </c>
    </row>
    <row r="4351" spans="1:4" ht="15.75" customHeight="1">
      <c r="A4351" s="12" t="s">
        <v>18</v>
      </c>
      <c r="B4351" s="12">
        <v>35</v>
      </c>
      <c r="C4351" s="74">
        <v>210</v>
      </c>
      <c r="D4351" s="75">
        <v>4.2</v>
      </c>
    </row>
    <row r="4352" spans="1:4" ht="15.75" customHeight="1">
      <c r="A4352" s="12" t="s">
        <v>18</v>
      </c>
      <c r="B4352" s="12">
        <v>35</v>
      </c>
      <c r="C4352" s="74">
        <v>220</v>
      </c>
      <c r="D4352" s="75">
        <v>3.8</v>
      </c>
    </row>
    <row r="4353" spans="1:4" ht="15.75" customHeight="1">
      <c r="A4353" s="12" t="s">
        <v>18</v>
      </c>
      <c r="B4353" s="12">
        <v>35</v>
      </c>
      <c r="C4353" s="34">
        <v>230</v>
      </c>
      <c r="D4353" s="34">
        <v>3.8</v>
      </c>
    </row>
    <row r="4354" spans="1:4" ht="15.75" customHeight="1">
      <c r="A4354" s="12" t="s">
        <v>18</v>
      </c>
      <c r="B4354" s="12">
        <v>35</v>
      </c>
      <c r="C4354" s="34">
        <v>240</v>
      </c>
      <c r="D4354" s="34">
        <v>3.8</v>
      </c>
    </row>
    <row r="4355" spans="1:4" ht="15.75" customHeight="1">
      <c r="A4355" s="12" t="s">
        <v>18</v>
      </c>
      <c r="B4355" s="12">
        <v>35</v>
      </c>
      <c r="C4355" s="34">
        <v>250</v>
      </c>
      <c r="D4355" s="34">
        <v>6.2</v>
      </c>
    </row>
    <row r="4356" spans="1:4" ht="15.75" customHeight="1">
      <c r="A4356" s="12" t="s">
        <v>18</v>
      </c>
      <c r="B4356" s="12">
        <v>35</v>
      </c>
      <c r="C4356" s="34">
        <v>260</v>
      </c>
      <c r="D4356" s="34">
        <v>3.8</v>
      </c>
    </row>
    <row r="4357" spans="1:4" ht="15.75" customHeight="1">
      <c r="A4357" s="12" t="s">
        <v>18</v>
      </c>
      <c r="B4357" s="12">
        <v>35</v>
      </c>
      <c r="C4357" s="34">
        <v>270</v>
      </c>
      <c r="D4357" s="34">
        <v>4.8</v>
      </c>
    </row>
    <row r="4358" spans="1:4" ht="15.75" customHeight="1">
      <c r="A4358" s="12" t="s">
        <v>18</v>
      </c>
      <c r="B4358" s="12">
        <v>35</v>
      </c>
      <c r="C4358" s="34">
        <v>280</v>
      </c>
      <c r="D4358" s="34">
        <v>4.2</v>
      </c>
    </row>
    <row r="4359" spans="1:4" ht="15.75" customHeight="1">
      <c r="A4359" s="12" t="s">
        <v>18</v>
      </c>
      <c r="B4359" s="12">
        <v>35</v>
      </c>
      <c r="C4359" s="34">
        <v>290</v>
      </c>
      <c r="D4359" s="34">
        <v>5.6</v>
      </c>
    </row>
    <row r="4360" spans="1:4" ht="15.75" customHeight="1">
      <c r="A4360" s="12" t="s">
        <v>18</v>
      </c>
      <c r="B4360" s="12">
        <v>35</v>
      </c>
      <c r="C4360" s="34">
        <v>300</v>
      </c>
      <c r="D4360" s="34">
        <v>3.8</v>
      </c>
    </row>
    <row r="4361" spans="1:4" ht="15.75" customHeight="1">
      <c r="A4361" s="12" t="s">
        <v>18</v>
      </c>
      <c r="B4361" s="12">
        <v>35</v>
      </c>
      <c r="C4361" s="34">
        <v>320</v>
      </c>
      <c r="D4361" s="34">
        <v>5.3</v>
      </c>
    </row>
    <row r="4362" spans="1:4" ht="15.75" customHeight="1">
      <c r="A4362" s="12" t="s">
        <v>18</v>
      </c>
      <c r="B4362" s="12">
        <v>35</v>
      </c>
      <c r="C4362" s="34">
        <v>330</v>
      </c>
      <c r="D4362" s="34">
        <v>4.2</v>
      </c>
    </row>
    <row r="4363" spans="1:4" ht="15.75" customHeight="1">
      <c r="A4363" s="12" t="s">
        <v>18</v>
      </c>
      <c r="B4363" s="12">
        <v>35</v>
      </c>
      <c r="C4363" s="34">
        <v>340</v>
      </c>
      <c r="D4363" s="34">
        <v>4.25</v>
      </c>
    </row>
    <row r="4364" spans="1:4" ht="15.75" customHeight="1">
      <c r="A4364" s="12" t="s">
        <v>18</v>
      </c>
      <c r="B4364" s="12">
        <v>35</v>
      </c>
      <c r="C4364" s="34">
        <v>350</v>
      </c>
      <c r="D4364" s="34">
        <v>3.6</v>
      </c>
    </row>
    <row r="4365" spans="1:4" ht="15.75" customHeight="1">
      <c r="A4365" s="12" t="s">
        <v>18</v>
      </c>
      <c r="B4365" s="12">
        <v>35</v>
      </c>
      <c r="C4365" s="34">
        <v>400</v>
      </c>
      <c r="D4365" s="34">
        <v>4.8</v>
      </c>
    </row>
    <row r="4366" spans="1:4" ht="15.75" customHeight="1">
      <c r="A4366" s="12" t="s">
        <v>18</v>
      </c>
      <c r="B4366" s="12">
        <v>35</v>
      </c>
      <c r="C4366" s="34">
        <v>420</v>
      </c>
      <c r="D4366" s="34">
        <v>5.3</v>
      </c>
    </row>
    <row r="4367" spans="1:4" ht="15.75" customHeight="1">
      <c r="A4367" s="12" t="s">
        <v>18</v>
      </c>
      <c r="B4367" s="12">
        <v>35</v>
      </c>
      <c r="C4367" s="34">
        <v>430</v>
      </c>
      <c r="D4367" s="34">
        <v>6.2</v>
      </c>
    </row>
    <row r="4368" spans="1:4" ht="15.75" customHeight="1">
      <c r="A4368" s="12" t="s">
        <v>18</v>
      </c>
      <c r="B4368" s="12">
        <v>35</v>
      </c>
      <c r="C4368" s="34">
        <v>500</v>
      </c>
      <c r="D4368" s="34">
        <v>3.9</v>
      </c>
    </row>
    <row r="4369" spans="1:4" ht="15.75" customHeight="1">
      <c r="A4369" s="12" t="s">
        <v>18</v>
      </c>
      <c r="B4369" s="12">
        <v>35</v>
      </c>
      <c r="C4369" s="34">
        <v>550</v>
      </c>
      <c r="D4369" s="34">
        <v>7.2</v>
      </c>
    </row>
    <row r="4370" spans="1:4" ht="15.75" customHeight="1">
      <c r="A4370" s="12" t="s">
        <v>18</v>
      </c>
      <c r="B4370" s="12">
        <v>35</v>
      </c>
      <c r="C4370" s="34">
        <v>600</v>
      </c>
      <c r="D4370" s="34">
        <v>3.98</v>
      </c>
    </row>
    <row r="4371" spans="1:4" ht="15.75" customHeight="1">
      <c r="A4371" s="12" t="s">
        <v>18</v>
      </c>
      <c r="B4371" s="12">
        <v>35</v>
      </c>
      <c r="C4371" s="34">
        <v>650</v>
      </c>
      <c r="D4371" s="34">
        <v>4.8899999999999997</v>
      </c>
    </row>
    <row r="4372" spans="1:4" ht="15.75" customHeight="1">
      <c r="A4372" s="12" t="s">
        <v>18</v>
      </c>
      <c r="B4372" s="12">
        <v>35</v>
      </c>
      <c r="C4372" s="34">
        <v>700</v>
      </c>
      <c r="D4372" s="34">
        <v>5.98</v>
      </c>
    </row>
    <row r="4373" spans="1:4" ht="15.75" customHeight="1">
      <c r="A4373" s="34" t="s">
        <v>562</v>
      </c>
      <c r="B4373" s="12">
        <v>35</v>
      </c>
      <c r="C4373" s="34" t="s">
        <v>540</v>
      </c>
      <c r="D4373" s="34">
        <v>1.6539999999999999</v>
      </c>
    </row>
    <row r="4374" spans="1:4" ht="15.75" customHeight="1">
      <c r="A4374" s="34" t="s">
        <v>562</v>
      </c>
      <c r="B4374" s="12">
        <v>35</v>
      </c>
      <c r="C4374" s="34" t="s">
        <v>570</v>
      </c>
      <c r="D4374" s="34">
        <v>1.014</v>
      </c>
    </row>
    <row r="4375" spans="1:4" ht="15.75" customHeight="1">
      <c r="A4375" s="34" t="s">
        <v>562</v>
      </c>
      <c r="B4375" s="12">
        <v>35</v>
      </c>
      <c r="C4375" s="34" t="s">
        <v>543</v>
      </c>
      <c r="D4375" s="34">
        <v>3.68</v>
      </c>
    </row>
    <row r="4376" spans="1:4" ht="15.75" customHeight="1">
      <c r="A4376" s="34" t="s">
        <v>560</v>
      </c>
      <c r="B4376" s="12">
        <v>35</v>
      </c>
      <c r="C4376" s="34">
        <v>4</v>
      </c>
      <c r="D4376" s="34">
        <v>1.92</v>
      </c>
    </row>
    <row r="4377" spans="1:4" ht="15.75" customHeight="1">
      <c r="A4377" s="34" t="s">
        <v>560</v>
      </c>
      <c r="B4377" s="12">
        <v>35</v>
      </c>
      <c r="C4377" s="34">
        <v>6</v>
      </c>
      <c r="D4377" s="34">
        <v>0.98</v>
      </c>
    </row>
    <row r="4378" spans="1:4" ht="15.75" customHeight="1">
      <c r="A4378" s="34" t="s">
        <v>560</v>
      </c>
      <c r="B4378" s="12">
        <v>35</v>
      </c>
      <c r="C4378" s="34">
        <v>7</v>
      </c>
      <c r="D4378" s="34">
        <v>5.92</v>
      </c>
    </row>
    <row r="4379" spans="1:4" ht="15.75" customHeight="1">
      <c r="A4379" s="34" t="s">
        <v>560</v>
      </c>
      <c r="B4379" s="12">
        <v>35</v>
      </c>
      <c r="C4379" s="34">
        <v>7.1</v>
      </c>
      <c r="D4379" s="34">
        <v>1.202</v>
      </c>
    </row>
    <row r="4380" spans="1:4" ht="15.75" customHeight="1">
      <c r="A4380" s="34" t="s">
        <v>560</v>
      </c>
      <c r="B4380" s="12">
        <v>35</v>
      </c>
      <c r="C4380" s="34">
        <v>9</v>
      </c>
      <c r="D4380" s="34">
        <v>1.68</v>
      </c>
    </row>
    <row r="4381" spans="1:4" ht="15.75" customHeight="1">
      <c r="A4381" s="34" t="s">
        <v>560</v>
      </c>
      <c r="B4381" s="12">
        <v>35</v>
      </c>
      <c r="C4381" s="34">
        <v>9.1</v>
      </c>
      <c r="D4381" s="34">
        <v>1.266</v>
      </c>
    </row>
    <row r="4382" spans="1:4" ht="15.75" customHeight="1">
      <c r="A4382" s="34" t="s">
        <v>560</v>
      </c>
      <c r="B4382" s="12">
        <v>35</v>
      </c>
      <c r="C4382" s="34">
        <v>10</v>
      </c>
      <c r="D4382" s="34">
        <v>1.722</v>
      </c>
    </row>
    <row r="4383" spans="1:4" ht="15.75" customHeight="1">
      <c r="A4383" s="34" t="s">
        <v>560</v>
      </c>
      <c r="B4383" s="12">
        <v>35</v>
      </c>
      <c r="C4383" s="34">
        <v>10.7</v>
      </c>
      <c r="D4383" s="34">
        <v>1.3</v>
      </c>
    </row>
    <row r="4384" spans="1:4" ht="15.75" customHeight="1">
      <c r="A4384" s="34" t="s">
        <v>560</v>
      </c>
      <c r="B4384" s="12">
        <v>35</v>
      </c>
      <c r="C4384" s="34">
        <v>10.8</v>
      </c>
      <c r="D4384" s="34">
        <v>14</v>
      </c>
    </row>
    <row r="4385" spans="1:4" ht="15.75" customHeight="1">
      <c r="A4385" s="34" t="s">
        <v>560</v>
      </c>
      <c r="B4385" s="12">
        <v>35</v>
      </c>
      <c r="C4385" s="34">
        <v>12</v>
      </c>
      <c r="D4385" s="34">
        <v>2.36</v>
      </c>
    </row>
    <row r="4386" spans="1:4" ht="15.75" customHeight="1">
      <c r="A4386" s="34" t="s">
        <v>560</v>
      </c>
      <c r="B4386" s="12">
        <v>35</v>
      </c>
      <c r="C4386" s="34">
        <v>12.6</v>
      </c>
      <c r="D4386" s="34">
        <v>1.6</v>
      </c>
    </row>
    <row r="4387" spans="1:4" ht="15.75" customHeight="1">
      <c r="A4387" s="34" t="s">
        <v>560</v>
      </c>
      <c r="B4387" s="12">
        <v>35</v>
      </c>
      <c r="C4387" s="34">
        <v>14</v>
      </c>
      <c r="D4387" s="34">
        <v>3.5</v>
      </c>
    </row>
    <row r="4388" spans="1:4" ht="15.75" customHeight="1">
      <c r="A4388" s="34" t="s">
        <v>560</v>
      </c>
      <c r="B4388" s="12">
        <v>35</v>
      </c>
      <c r="C4388" s="34">
        <v>14.6</v>
      </c>
      <c r="D4388" s="34">
        <v>11.2</v>
      </c>
    </row>
    <row r="4389" spans="1:4" ht="15.75" customHeight="1">
      <c r="A4389" s="34" t="s">
        <v>560</v>
      </c>
      <c r="B4389" s="12">
        <v>35</v>
      </c>
      <c r="C4389" s="34">
        <v>14.66</v>
      </c>
      <c r="D4389" s="34">
        <v>11.6</v>
      </c>
    </row>
    <row r="4390" spans="1:4" ht="15.75" customHeight="1">
      <c r="A4390" s="34" t="s">
        <v>560</v>
      </c>
      <c r="B4390" s="12">
        <v>35</v>
      </c>
      <c r="C4390" s="34">
        <v>14.7</v>
      </c>
      <c r="D4390" s="34">
        <v>2.0990000000000002</v>
      </c>
    </row>
    <row r="4391" spans="1:4" ht="15.75" customHeight="1">
      <c r="A4391" s="34" t="s">
        <v>560</v>
      </c>
      <c r="B4391" s="12">
        <v>35</v>
      </c>
      <c r="C4391" s="34">
        <v>15</v>
      </c>
      <c r="D4391" s="34">
        <v>0.64400000000000002</v>
      </c>
    </row>
    <row r="4392" spans="1:4" ht="15.75" customHeight="1">
      <c r="A4392" s="34" t="s">
        <v>560</v>
      </c>
      <c r="B4392" s="12">
        <v>35</v>
      </c>
      <c r="C4392" s="34">
        <v>16</v>
      </c>
      <c r="D4392" s="34">
        <v>1.8</v>
      </c>
    </row>
    <row r="4393" spans="1:4" ht="15.75" customHeight="1">
      <c r="A4393" s="34" t="s">
        <v>560</v>
      </c>
      <c r="B4393" s="12">
        <v>35</v>
      </c>
      <c r="C4393" s="34">
        <v>16.3</v>
      </c>
      <c r="D4393" s="34">
        <v>2.5</v>
      </c>
    </row>
    <row r="4394" spans="1:4" ht="15.75" customHeight="1">
      <c r="A4394" s="34" t="s">
        <v>560</v>
      </c>
      <c r="B4394" s="12">
        <v>35</v>
      </c>
      <c r="C4394" s="34">
        <v>17</v>
      </c>
      <c r="D4394" s="34">
        <v>1.883</v>
      </c>
    </row>
    <row r="4395" spans="1:4" ht="15.75" customHeight="1">
      <c r="A4395" s="34" t="s">
        <v>560</v>
      </c>
      <c r="B4395" s="12">
        <v>35</v>
      </c>
      <c r="C4395" s="34">
        <v>18</v>
      </c>
      <c r="D4395" s="34">
        <v>4.1479999999999997</v>
      </c>
    </row>
    <row r="4396" spans="1:4" ht="15.75" customHeight="1">
      <c r="A4396" s="34" t="s">
        <v>560</v>
      </c>
      <c r="B4396" s="12">
        <v>35</v>
      </c>
      <c r="C4396" s="34">
        <v>18.3</v>
      </c>
      <c r="D4396" s="34">
        <v>14.5</v>
      </c>
    </row>
    <row r="4397" spans="1:4" ht="15.75" customHeight="1">
      <c r="A4397" s="34" t="s">
        <v>560</v>
      </c>
      <c r="B4397" s="12">
        <v>35</v>
      </c>
      <c r="C4397" s="34">
        <v>18.34</v>
      </c>
      <c r="D4397" s="34">
        <v>4.9000000000000004</v>
      </c>
    </row>
    <row r="4398" spans="1:4" ht="15.75" customHeight="1">
      <c r="A4398" s="34" t="s">
        <v>560</v>
      </c>
      <c r="B4398" s="12">
        <v>35</v>
      </c>
      <c r="C4398" s="34">
        <v>19</v>
      </c>
      <c r="D4398" s="34">
        <v>0.9</v>
      </c>
    </row>
    <row r="4399" spans="1:4" ht="15.75" customHeight="1">
      <c r="A4399" s="34" t="s">
        <v>560</v>
      </c>
      <c r="B4399" s="12">
        <v>35</v>
      </c>
      <c r="C4399" s="34">
        <v>20</v>
      </c>
      <c r="D4399" s="34">
        <v>3.9</v>
      </c>
    </row>
    <row r="4400" spans="1:4" ht="15.75" customHeight="1">
      <c r="A4400" s="34" t="s">
        <v>560</v>
      </c>
      <c r="B4400" s="12">
        <v>35</v>
      </c>
      <c r="C4400" s="34">
        <v>20.2</v>
      </c>
      <c r="D4400" s="34">
        <v>0.1</v>
      </c>
    </row>
    <row r="4401" spans="1:4" ht="15.75" customHeight="1">
      <c r="A4401" s="34" t="s">
        <v>560</v>
      </c>
      <c r="B4401" s="12">
        <v>35</v>
      </c>
      <c r="C4401" s="34">
        <v>20.3</v>
      </c>
      <c r="D4401" s="34">
        <v>2.4</v>
      </c>
    </row>
    <row r="4402" spans="1:4" ht="15.75" customHeight="1">
      <c r="A4402" s="34" t="s">
        <v>560</v>
      </c>
      <c r="B4402" s="12">
        <v>35</v>
      </c>
      <c r="C4402" s="34">
        <v>20.399999999999999</v>
      </c>
      <c r="D4402" s="34">
        <v>1.9</v>
      </c>
    </row>
    <row r="4403" spans="1:4" ht="15.75" customHeight="1">
      <c r="A4403" s="34" t="s">
        <v>560</v>
      </c>
      <c r="B4403" s="12">
        <v>35</v>
      </c>
      <c r="C4403" s="34">
        <v>22</v>
      </c>
      <c r="D4403" s="34">
        <v>13.064</v>
      </c>
    </row>
    <row r="4404" spans="1:4" ht="15.75" customHeight="1">
      <c r="A4404" s="34" t="s">
        <v>560</v>
      </c>
      <c r="B4404" s="12">
        <v>35</v>
      </c>
      <c r="C4404" s="34">
        <v>22.1</v>
      </c>
      <c r="D4404" s="34">
        <v>3.4</v>
      </c>
    </row>
    <row r="4405" spans="1:4" ht="15.75" customHeight="1">
      <c r="A4405" s="34" t="s">
        <v>560</v>
      </c>
      <c r="B4405" s="12">
        <v>35</v>
      </c>
      <c r="C4405" s="34">
        <v>22.6</v>
      </c>
      <c r="D4405" s="34">
        <v>1.79</v>
      </c>
    </row>
    <row r="4406" spans="1:4" ht="15.75" customHeight="1">
      <c r="A4406" s="34" t="s">
        <v>560</v>
      </c>
      <c r="B4406" s="12">
        <v>35</v>
      </c>
      <c r="C4406" s="34">
        <v>24</v>
      </c>
      <c r="D4406" s="34">
        <v>1.84</v>
      </c>
    </row>
    <row r="4407" spans="1:4" ht="15.75" customHeight="1">
      <c r="A4407" s="34" t="s">
        <v>560</v>
      </c>
      <c r="B4407" s="12">
        <v>35</v>
      </c>
      <c r="C4407" s="34">
        <v>25</v>
      </c>
      <c r="D4407" s="34">
        <v>6.01</v>
      </c>
    </row>
    <row r="4408" spans="1:4" ht="15.75" customHeight="1">
      <c r="A4408" s="34" t="s">
        <v>560</v>
      </c>
      <c r="B4408" s="12">
        <v>35</v>
      </c>
      <c r="C4408" s="34">
        <v>27</v>
      </c>
      <c r="D4408" s="34">
        <v>3.7</v>
      </c>
    </row>
    <row r="4409" spans="1:4" ht="15.75" customHeight="1">
      <c r="A4409" s="34" t="s">
        <v>560</v>
      </c>
      <c r="B4409" s="12">
        <v>35</v>
      </c>
      <c r="C4409" s="34">
        <v>27.6</v>
      </c>
      <c r="D4409" s="34">
        <v>5.6</v>
      </c>
    </row>
    <row r="4410" spans="1:4" ht="15.75" customHeight="1">
      <c r="A4410" s="34" t="s">
        <v>560</v>
      </c>
      <c r="B4410" s="12">
        <v>35</v>
      </c>
      <c r="C4410" s="34">
        <v>27.7</v>
      </c>
      <c r="D4410" s="34">
        <v>3.8</v>
      </c>
    </row>
    <row r="4411" spans="1:4" ht="15.75" customHeight="1">
      <c r="A4411" s="34" t="s">
        <v>560</v>
      </c>
      <c r="B4411" s="12">
        <v>35</v>
      </c>
      <c r="C4411" s="34">
        <v>28</v>
      </c>
      <c r="D4411" s="34">
        <v>1.5</v>
      </c>
    </row>
    <row r="4412" spans="1:4" ht="15.75" customHeight="1">
      <c r="A4412" s="34" t="s">
        <v>560</v>
      </c>
      <c r="B4412" s="12">
        <v>35</v>
      </c>
      <c r="C4412" s="34">
        <v>30</v>
      </c>
      <c r="D4412" s="34">
        <v>2.7</v>
      </c>
    </row>
    <row r="4413" spans="1:4" ht="15.75" customHeight="1">
      <c r="A4413" s="34" t="s">
        <v>560</v>
      </c>
      <c r="B4413" s="12">
        <v>35</v>
      </c>
      <c r="C4413" s="34">
        <v>30.6</v>
      </c>
      <c r="D4413" s="34">
        <v>1.4550000000000001</v>
      </c>
    </row>
    <row r="4414" spans="1:4" ht="15.75" customHeight="1">
      <c r="A4414" s="34" t="s">
        <v>560</v>
      </c>
      <c r="B4414" s="12">
        <v>35</v>
      </c>
      <c r="C4414" s="34">
        <v>32</v>
      </c>
      <c r="D4414" s="34">
        <v>0.4</v>
      </c>
    </row>
    <row r="4415" spans="1:4" ht="15.75" customHeight="1">
      <c r="A4415" s="34" t="s">
        <v>560</v>
      </c>
      <c r="B4415" s="12">
        <v>35</v>
      </c>
      <c r="C4415" s="34">
        <v>33</v>
      </c>
      <c r="D4415" s="34">
        <v>2.7</v>
      </c>
    </row>
    <row r="4416" spans="1:4" ht="15.75" customHeight="1">
      <c r="A4416" s="34" t="s">
        <v>560</v>
      </c>
      <c r="B4416" s="12">
        <v>35</v>
      </c>
      <c r="C4416" s="34">
        <v>33.299999999999997</v>
      </c>
      <c r="D4416" s="34">
        <v>1.26</v>
      </c>
    </row>
    <row r="4417" spans="1:4" ht="15.75" customHeight="1">
      <c r="A4417" s="34" t="s">
        <v>560</v>
      </c>
      <c r="B4417" s="12">
        <v>35</v>
      </c>
      <c r="C4417" s="34">
        <v>33.340000000000003</v>
      </c>
      <c r="D4417" s="34">
        <v>3</v>
      </c>
    </row>
    <row r="4418" spans="1:4" ht="15.75" customHeight="1">
      <c r="A4418" s="34" t="s">
        <v>560</v>
      </c>
      <c r="B4418" s="12">
        <v>35</v>
      </c>
      <c r="C4418" s="34">
        <v>33.4</v>
      </c>
      <c r="D4418" s="34">
        <v>5.9</v>
      </c>
    </row>
    <row r="4419" spans="1:4" ht="15.75" customHeight="1">
      <c r="A4419" s="34" t="s">
        <v>560</v>
      </c>
      <c r="B4419" s="12">
        <v>35</v>
      </c>
      <c r="C4419" s="34">
        <v>35</v>
      </c>
      <c r="D4419" s="34">
        <v>4.3</v>
      </c>
    </row>
    <row r="4420" spans="1:4" ht="15.75" customHeight="1">
      <c r="A4420" s="34" t="s">
        <v>560</v>
      </c>
      <c r="B4420" s="12">
        <v>35</v>
      </c>
      <c r="C4420" s="34">
        <v>36</v>
      </c>
      <c r="D4420" s="34">
        <v>0.42</v>
      </c>
    </row>
    <row r="4421" spans="1:4" ht="15.75" customHeight="1">
      <c r="A4421" s="34" t="s">
        <v>560</v>
      </c>
      <c r="B4421" s="12">
        <v>35</v>
      </c>
      <c r="C4421" s="34">
        <v>36.299999999999997</v>
      </c>
      <c r="D4421" s="34">
        <v>4.9000000000000004</v>
      </c>
    </row>
    <row r="4422" spans="1:4" ht="15.75" customHeight="1">
      <c r="A4422" s="34" t="s">
        <v>560</v>
      </c>
      <c r="B4422" s="12">
        <v>35</v>
      </c>
      <c r="C4422" s="34">
        <v>39</v>
      </c>
      <c r="D4422" s="34">
        <v>2.58</v>
      </c>
    </row>
    <row r="4423" spans="1:4" ht="15.75" customHeight="1">
      <c r="A4423" s="34" t="s">
        <v>560</v>
      </c>
      <c r="B4423" s="12">
        <v>35</v>
      </c>
      <c r="C4423" s="34">
        <v>39.200000000000003</v>
      </c>
      <c r="D4423" s="34">
        <v>0.64500000000000002</v>
      </c>
    </row>
    <row r="4424" spans="1:4" ht="15.75" customHeight="1">
      <c r="A4424" s="34" t="s">
        <v>560</v>
      </c>
      <c r="B4424" s="12">
        <v>35</v>
      </c>
      <c r="C4424" s="34">
        <v>40</v>
      </c>
      <c r="D4424" s="34">
        <v>2.0699999999999998</v>
      </c>
    </row>
    <row r="4425" spans="1:4" ht="15.75" customHeight="1">
      <c r="A4425" s="34" t="s">
        <v>560</v>
      </c>
      <c r="B4425" s="12">
        <v>35</v>
      </c>
      <c r="C4425" s="34">
        <v>42</v>
      </c>
      <c r="D4425" s="34">
        <v>18.2</v>
      </c>
    </row>
    <row r="4426" spans="1:4" ht="15.75" customHeight="1">
      <c r="A4426" s="34" t="s">
        <v>560</v>
      </c>
      <c r="B4426" s="12">
        <v>35</v>
      </c>
      <c r="C4426" s="34">
        <v>44.7</v>
      </c>
      <c r="D4426" s="34">
        <v>2.9</v>
      </c>
    </row>
    <row r="4427" spans="1:4" ht="15.75" customHeight="1">
      <c r="A4427" s="34" t="s">
        <v>560</v>
      </c>
      <c r="B4427" s="12">
        <v>35</v>
      </c>
      <c r="C4427" s="34">
        <v>48.7</v>
      </c>
      <c r="D4427" s="34">
        <v>14.56</v>
      </c>
    </row>
    <row r="4428" spans="1:4" ht="15.75" customHeight="1">
      <c r="A4428" s="34" t="s">
        <v>560</v>
      </c>
      <c r="B4428" s="12">
        <v>35</v>
      </c>
      <c r="C4428" s="34">
        <v>50</v>
      </c>
      <c r="D4428" s="34">
        <v>0.90300000000000002</v>
      </c>
    </row>
    <row r="4429" spans="1:4" ht="15.75" customHeight="1">
      <c r="A4429" s="34" t="s">
        <v>560</v>
      </c>
      <c r="B4429" s="12">
        <v>35</v>
      </c>
      <c r="C4429" s="34">
        <v>56</v>
      </c>
      <c r="D4429" s="34">
        <v>4.2699999999999996</v>
      </c>
    </row>
    <row r="4430" spans="1:4" ht="15.75" customHeight="1">
      <c r="A4430" s="34" t="s">
        <v>560</v>
      </c>
      <c r="B4430" s="12">
        <v>35</v>
      </c>
      <c r="C4430" s="34">
        <v>60</v>
      </c>
      <c r="D4430" s="34">
        <v>10.99</v>
      </c>
    </row>
    <row r="4431" spans="1:4" ht="15.75" customHeight="1">
      <c r="A4431" s="34" t="s">
        <v>123</v>
      </c>
      <c r="B4431" s="12">
        <v>35</v>
      </c>
      <c r="C4431" s="34">
        <v>6</v>
      </c>
      <c r="D4431" s="34">
        <v>0.2</v>
      </c>
    </row>
    <row r="4432" spans="1:4" ht="15.75" customHeight="1">
      <c r="A4432" s="34" t="s">
        <v>123</v>
      </c>
      <c r="B4432" s="12">
        <v>35</v>
      </c>
      <c r="C4432" s="34">
        <v>8</v>
      </c>
      <c r="D4432" s="34">
        <v>1.8</v>
      </c>
    </row>
    <row r="4433" spans="1:4" ht="15.75" customHeight="1">
      <c r="A4433" s="34" t="s">
        <v>123</v>
      </c>
      <c r="B4433" s="12">
        <v>35</v>
      </c>
      <c r="C4433" s="34">
        <v>10</v>
      </c>
      <c r="D4433" s="34">
        <v>2.6</v>
      </c>
    </row>
    <row r="4434" spans="1:4" ht="15.75" customHeight="1">
      <c r="A4434" s="34" t="s">
        <v>123</v>
      </c>
      <c r="B4434" s="12">
        <v>35</v>
      </c>
      <c r="C4434" s="34">
        <v>12</v>
      </c>
      <c r="D4434" s="34">
        <v>1.5</v>
      </c>
    </row>
    <row r="4435" spans="1:4" ht="15.75" customHeight="1">
      <c r="A4435" s="34" t="s">
        <v>123</v>
      </c>
      <c r="B4435" s="12">
        <v>35</v>
      </c>
      <c r="C4435" s="34">
        <v>13</v>
      </c>
      <c r="D4435" s="34">
        <v>1.3</v>
      </c>
    </row>
    <row r="4436" spans="1:4" ht="15.75" customHeight="1">
      <c r="A4436" s="34" t="s">
        <v>123</v>
      </c>
      <c r="B4436" s="12">
        <v>35</v>
      </c>
      <c r="C4436" s="34">
        <v>14</v>
      </c>
      <c r="D4436" s="34">
        <v>2.1</v>
      </c>
    </row>
    <row r="4437" spans="1:4" ht="15.75" customHeight="1">
      <c r="A4437" s="34" t="s">
        <v>123</v>
      </c>
      <c r="B4437" s="12">
        <v>35</v>
      </c>
      <c r="C4437" s="34">
        <v>17</v>
      </c>
      <c r="D4437" s="34">
        <v>2.6</v>
      </c>
    </row>
    <row r="4438" spans="1:4" ht="15.75" customHeight="1">
      <c r="A4438" s="34" t="s">
        <v>123</v>
      </c>
      <c r="B4438" s="12">
        <v>35</v>
      </c>
      <c r="C4438" s="34">
        <v>19</v>
      </c>
      <c r="D4438" s="34">
        <v>2.2000000000000002</v>
      </c>
    </row>
    <row r="4439" spans="1:4" ht="15.75" customHeight="1">
      <c r="A4439" s="34" t="s">
        <v>123</v>
      </c>
      <c r="B4439" s="12">
        <v>35</v>
      </c>
      <c r="C4439" s="34">
        <v>22</v>
      </c>
      <c r="D4439" s="34">
        <v>2.9</v>
      </c>
    </row>
    <row r="4440" spans="1:4" ht="15.75" customHeight="1">
      <c r="A4440" s="34" t="s">
        <v>123</v>
      </c>
      <c r="B4440" s="12">
        <v>35</v>
      </c>
      <c r="C4440" s="34">
        <v>24</v>
      </c>
      <c r="D4440" s="34">
        <v>8</v>
      </c>
    </row>
    <row r="4441" spans="1:4" ht="15.75" customHeight="1">
      <c r="A4441" s="34" t="s">
        <v>123</v>
      </c>
      <c r="B4441" s="12">
        <v>35</v>
      </c>
      <c r="C4441" s="34">
        <v>27</v>
      </c>
      <c r="D4441" s="34">
        <v>1.2</v>
      </c>
    </row>
    <row r="4442" spans="1:4" ht="15.75" customHeight="1">
      <c r="A4442" s="34" t="s">
        <v>123</v>
      </c>
      <c r="B4442" s="12">
        <v>35</v>
      </c>
      <c r="C4442" s="34">
        <v>30</v>
      </c>
      <c r="D4442" s="34">
        <v>0.78</v>
      </c>
    </row>
    <row r="4443" spans="1:4" ht="15.75" customHeight="1">
      <c r="A4443" s="34" t="s">
        <v>123</v>
      </c>
      <c r="B4443" s="12">
        <v>35</v>
      </c>
      <c r="C4443" s="34">
        <v>32</v>
      </c>
      <c r="D4443" s="34">
        <v>1.01</v>
      </c>
    </row>
    <row r="4444" spans="1:4" ht="15.75" customHeight="1">
      <c r="A4444" s="34" t="s">
        <v>123</v>
      </c>
      <c r="B4444" s="12">
        <v>35</v>
      </c>
      <c r="C4444" s="34">
        <v>36</v>
      </c>
      <c r="D4444" s="34">
        <v>0.86</v>
      </c>
    </row>
    <row r="4445" spans="1:4" ht="15.75" customHeight="1">
      <c r="A4445" s="34" t="s">
        <v>123</v>
      </c>
      <c r="B4445" s="12">
        <v>35</v>
      </c>
      <c r="C4445" s="34">
        <v>41</v>
      </c>
      <c r="D4445" s="34">
        <v>7.5</v>
      </c>
    </row>
    <row r="4446" spans="1:4" ht="15.75" customHeight="1">
      <c r="A4446" s="34" t="s">
        <v>123</v>
      </c>
      <c r="B4446" s="12">
        <v>35</v>
      </c>
      <c r="C4446" s="34">
        <v>46</v>
      </c>
      <c r="D4446" s="34">
        <v>2.8</v>
      </c>
    </row>
    <row r="4447" spans="1:4" ht="15.75" customHeight="1">
      <c r="A4447" s="11" t="s">
        <v>18</v>
      </c>
      <c r="B4447" s="27">
        <v>25</v>
      </c>
      <c r="C4447" s="27">
        <v>18</v>
      </c>
      <c r="D4447" s="27">
        <v>4.2</v>
      </c>
    </row>
    <row r="4448" spans="1:4" ht="15.75" customHeight="1">
      <c r="A4448" s="11" t="s">
        <v>18</v>
      </c>
      <c r="B4448" s="27">
        <v>25</v>
      </c>
      <c r="C4448" s="27">
        <v>22</v>
      </c>
      <c r="D4448" s="76">
        <v>4.2</v>
      </c>
    </row>
    <row r="4449" spans="1:4" ht="15.75" customHeight="1">
      <c r="A4449" s="11" t="s">
        <v>18</v>
      </c>
      <c r="B4449" s="27">
        <v>25</v>
      </c>
      <c r="C4449" s="27">
        <v>26</v>
      </c>
      <c r="D4449" s="76">
        <v>3.2</v>
      </c>
    </row>
    <row r="4450" spans="1:4" ht="15.75" customHeight="1">
      <c r="A4450" s="11" t="s">
        <v>18</v>
      </c>
      <c r="B4450" s="27">
        <v>25</v>
      </c>
      <c r="C4450" s="34">
        <v>28</v>
      </c>
      <c r="D4450" s="34">
        <v>1.2</v>
      </c>
    </row>
    <row r="4451" spans="1:4" ht="15.75" customHeight="1">
      <c r="A4451" s="11" t="s">
        <v>18</v>
      </c>
      <c r="B4451" s="27">
        <v>25</v>
      </c>
      <c r="C4451" s="34">
        <v>30</v>
      </c>
      <c r="D4451" s="34">
        <v>4.8</v>
      </c>
    </row>
    <row r="4452" spans="1:4" ht="15.75" customHeight="1">
      <c r="A4452" s="11" t="s">
        <v>18</v>
      </c>
      <c r="B4452" s="27">
        <v>25</v>
      </c>
      <c r="C4452" s="34">
        <v>36</v>
      </c>
      <c r="D4452" s="34">
        <v>0.89</v>
      </c>
    </row>
    <row r="4453" spans="1:4" ht="15.75" customHeight="1">
      <c r="A4453" s="11" t="s">
        <v>18</v>
      </c>
      <c r="B4453" s="27">
        <v>25</v>
      </c>
      <c r="C4453" s="34">
        <v>40</v>
      </c>
      <c r="D4453" s="34">
        <v>1.56</v>
      </c>
    </row>
    <row r="4454" spans="1:4" ht="15.75" customHeight="1">
      <c r="A4454" s="11" t="s">
        <v>18</v>
      </c>
      <c r="B4454" s="27">
        <v>25</v>
      </c>
      <c r="C4454" s="34">
        <v>42</v>
      </c>
      <c r="D4454" s="34">
        <v>3.6</v>
      </c>
    </row>
    <row r="4455" spans="1:4" ht="15.75" customHeight="1">
      <c r="A4455" s="11" t="s">
        <v>18</v>
      </c>
      <c r="B4455" s="27">
        <v>25</v>
      </c>
      <c r="C4455" s="34">
        <v>45</v>
      </c>
      <c r="D4455" s="34">
        <v>4.2</v>
      </c>
    </row>
    <row r="4456" spans="1:4" ht="15.75" customHeight="1">
      <c r="A4456" s="11" t="s">
        <v>18</v>
      </c>
      <c r="B4456" s="27">
        <v>25</v>
      </c>
      <c r="C4456" s="34">
        <v>50</v>
      </c>
      <c r="D4456" s="34">
        <v>2.5</v>
      </c>
    </row>
    <row r="4457" spans="1:4" ht="15.75" customHeight="1">
      <c r="A4457" s="11" t="s">
        <v>18</v>
      </c>
      <c r="B4457" s="27">
        <v>25</v>
      </c>
      <c r="C4457" s="34">
        <v>53</v>
      </c>
      <c r="D4457" s="34">
        <v>4.0999999999999996</v>
      </c>
    </row>
    <row r="4458" spans="1:4" ht="15.75" customHeight="1">
      <c r="A4458" s="11" t="s">
        <v>18</v>
      </c>
      <c r="B4458" s="27">
        <v>25</v>
      </c>
      <c r="C4458" s="34">
        <v>55</v>
      </c>
      <c r="D4458" s="34">
        <v>3.2</v>
      </c>
    </row>
    <row r="4459" spans="1:4" ht="15.75" customHeight="1">
      <c r="A4459" s="11" t="s">
        <v>18</v>
      </c>
      <c r="B4459" s="27">
        <v>25</v>
      </c>
      <c r="C4459" s="34">
        <v>56</v>
      </c>
      <c r="D4459" s="34">
        <v>0.89</v>
      </c>
    </row>
    <row r="4460" spans="1:4" ht="15.75" customHeight="1">
      <c r="A4460" s="11" t="s">
        <v>18</v>
      </c>
      <c r="B4460" s="27">
        <v>25</v>
      </c>
      <c r="C4460" s="34">
        <v>60</v>
      </c>
      <c r="D4460" s="34">
        <v>1.56</v>
      </c>
    </row>
    <row r="4461" spans="1:4" ht="15.75" customHeight="1">
      <c r="A4461" s="11" t="s">
        <v>18</v>
      </c>
      <c r="B4461" s="27">
        <v>25</v>
      </c>
      <c r="C4461" s="34">
        <v>65</v>
      </c>
      <c r="D4461" s="34">
        <v>1.96</v>
      </c>
    </row>
    <row r="4462" spans="1:4" ht="15.75" customHeight="1">
      <c r="A4462" s="11" t="s">
        <v>18</v>
      </c>
      <c r="B4462" s="27">
        <v>25</v>
      </c>
      <c r="C4462" s="34">
        <v>70</v>
      </c>
      <c r="D4462" s="34">
        <v>2.4</v>
      </c>
    </row>
    <row r="4463" spans="1:4" ht="15.75" customHeight="1">
      <c r="A4463" s="11" t="s">
        <v>18</v>
      </c>
      <c r="B4463" s="27">
        <v>25</v>
      </c>
      <c r="C4463" s="34">
        <v>80</v>
      </c>
      <c r="D4463" s="34">
        <v>2.8</v>
      </c>
    </row>
    <row r="4464" spans="1:4" ht="15.75" customHeight="1">
      <c r="A4464" s="11" t="s">
        <v>18</v>
      </c>
      <c r="B4464" s="27">
        <v>25</v>
      </c>
      <c r="C4464" s="34">
        <v>230</v>
      </c>
      <c r="D4464" s="34">
        <v>3.9</v>
      </c>
    </row>
    <row r="4465" spans="1:4" ht="15.75" customHeight="1">
      <c r="A4465" s="11" t="s">
        <v>18</v>
      </c>
      <c r="B4465" s="27">
        <v>25</v>
      </c>
      <c r="C4465" s="34">
        <v>250</v>
      </c>
      <c r="D4465" s="34">
        <v>4</v>
      </c>
    </row>
    <row r="4466" spans="1:4" ht="15.75" customHeight="1">
      <c r="A4466" s="34" t="s">
        <v>560</v>
      </c>
      <c r="B4466" s="27">
        <v>25</v>
      </c>
      <c r="C4466" s="34">
        <v>8</v>
      </c>
      <c r="D4466" s="34">
        <v>0.13400000000000001</v>
      </c>
    </row>
    <row r="4467" spans="1:4" ht="15.75" customHeight="1">
      <c r="A4467" s="34" t="s">
        <v>560</v>
      </c>
      <c r="B4467" s="27">
        <v>25</v>
      </c>
      <c r="C4467" s="34">
        <v>9</v>
      </c>
      <c r="D4467" s="34">
        <v>0.2</v>
      </c>
    </row>
    <row r="4468" spans="1:4" ht="15.75" customHeight="1">
      <c r="A4468" s="34" t="s">
        <v>560</v>
      </c>
      <c r="B4468" s="27">
        <v>25</v>
      </c>
      <c r="C4468" s="34">
        <v>11</v>
      </c>
      <c r="D4468" s="34">
        <v>1.7</v>
      </c>
    </row>
    <row r="4469" spans="1:4" ht="15.75" customHeight="1">
      <c r="A4469" s="34" t="s">
        <v>560</v>
      </c>
      <c r="B4469" s="27">
        <v>25</v>
      </c>
      <c r="C4469" s="34">
        <v>12</v>
      </c>
      <c r="D4469" s="34">
        <v>0.3</v>
      </c>
    </row>
    <row r="4470" spans="1:4" ht="15.75" customHeight="1">
      <c r="A4470" s="34" t="s">
        <v>560</v>
      </c>
      <c r="B4470" s="27">
        <v>25</v>
      </c>
      <c r="C4470" s="34">
        <v>13</v>
      </c>
      <c r="D4470" s="34">
        <v>1.3</v>
      </c>
    </row>
    <row r="4471" spans="1:4" ht="15.75" customHeight="1">
      <c r="A4471" s="34" t="s">
        <v>560</v>
      </c>
      <c r="B4471" s="27">
        <v>25</v>
      </c>
      <c r="C4471" s="34">
        <v>14</v>
      </c>
      <c r="D4471" s="34">
        <v>0.06</v>
      </c>
    </row>
    <row r="4472" spans="1:4" ht="15.75" customHeight="1">
      <c r="A4472" s="34" t="s">
        <v>560</v>
      </c>
      <c r="B4472" s="27">
        <v>25</v>
      </c>
      <c r="C4472" s="34">
        <v>18</v>
      </c>
      <c r="D4472" s="34">
        <v>0.15</v>
      </c>
    </row>
    <row r="4473" spans="1:4" ht="15.75" customHeight="1">
      <c r="A4473" s="34" t="s">
        <v>560</v>
      </c>
      <c r="B4473" s="27">
        <v>25</v>
      </c>
      <c r="C4473" s="34">
        <v>19</v>
      </c>
      <c r="D4473" s="34">
        <v>1.2</v>
      </c>
    </row>
    <row r="4474" spans="1:4" ht="15.75" customHeight="1">
      <c r="A4474" s="34" t="s">
        <v>560</v>
      </c>
      <c r="B4474" s="27">
        <v>25</v>
      </c>
      <c r="C4474" s="34">
        <v>25</v>
      </c>
      <c r="D4474" s="34">
        <v>0.6</v>
      </c>
    </row>
    <row r="4475" spans="1:4" ht="15.75" customHeight="1">
      <c r="A4475" s="34" t="s">
        <v>560</v>
      </c>
      <c r="B4475" s="27">
        <v>25</v>
      </c>
      <c r="C4475" s="34">
        <v>28</v>
      </c>
      <c r="D4475" s="34">
        <v>0.7</v>
      </c>
    </row>
    <row r="4476" spans="1:4" ht="15.75" customHeight="1">
      <c r="A4476" s="34" t="s">
        <v>560</v>
      </c>
      <c r="B4476" s="27">
        <v>25</v>
      </c>
      <c r="C4476" s="34">
        <v>34</v>
      </c>
      <c r="D4476" s="34">
        <v>0.7</v>
      </c>
    </row>
    <row r="4477" spans="1:4" ht="15.75" customHeight="1">
      <c r="A4477" s="34" t="s">
        <v>560</v>
      </c>
      <c r="B4477" s="27">
        <v>25</v>
      </c>
      <c r="C4477" s="34">
        <v>40</v>
      </c>
      <c r="D4477" s="34">
        <v>0.5</v>
      </c>
    </row>
    <row r="4478" spans="1:4" ht="15.75" customHeight="1">
      <c r="A4478" s="5" t="s">
        <v>13</v>
      </c>
      <c r="B4478" s="35" t="s">
        <v>207</v>
      </c>
      <c r="C4478" s="5">
        <v>2.5</v>
      </c>
      <c r="D4478" s="33">
        <v>2.5</v>
      </c>
    </row>
    <row r="4479" spans="1:4" ht="15.75" customHeight="1">
      <c r="A4479" s="5" t="s">
        <v>13</v>
      </c>
      <c r="B4479" s="35" t="s">
        <v>207</v>
      </c>
      <c r="C4479" s="5">
        <v>2</v>
      </c>
      <c r="D4479" s="33">
        <v>1.25</v>
      </c>
    </row>
    <row r="4480" spans="1:4" ht="15.75" customHeight="1">
      <c r="A4480" s="13" t="s">
        <v>13</v>
      </c>
      <c r="B4480" s="35" t="s">
        <v>207</v>
      </c>
      <c r="C4480" s="25">
        <v>3</v>
      </c>
      <c r="D4480" s="33">
        <v>3.2</v>
      </c>
    </row>
    <row r="4481" spans="1:4" ht="15.75" customHeight="1">
      <c r="A4481" s="13" t="s">
        <v>13</v>
      </c>
      <c r="B4481" s="35" t="s">
        <v>207</v>
      </c>
      <c r="C4481" s="25">
        <v>4</v>
      </c>
      <c r="D4481" s="33">
        <v>4.3</v>
      </c>
    </row>
    <row r="4482" spans="1:4" ht="15.75" customHeight="1">
      <c r="A4482" s="13" t="s">
        <v>13</v>
      </c>
      <c r="B4482" s="35" t="s">
        <v>207</v>
      </c>
      <c r="C4482" s="5">
        <v>5</v>
      </c>
      <c r="D4482" s="33">
        <v>2.5</v>
      </c>
    </row>
    <row r="4483" spans="1:4" ht="15.75" customHeight="1">
      <c r="A4483" s="13" t="s">
        <v>13</v>
      </c>
      <c r="B4483" s="35" t="s">
        <v>207</v>
      </c>
      <c r="C4483" s="5">
        <v>6</v>
      </c>
      <c r="D4483" s="33">
        <v>3.6</v>
      </c>
    </row>
    <row r="4484" spans="1:4" ht="15.75" customHeight="1">
      <c r="A4484" s="13" t="s">
        <v>13</v>
      </c>
      <c r="B4484" s="35" t="s">
        <v>207</v>
      </c>
      <c r="C4484" s="5">
        <v>8</v>
      </c>
      <c r="D4484" s="33">
        <v>4.2</v>
      </c>
    </row>
    <row r="4485" spans="1:4" ht="15.75" customHeight="1">
      <c r="A4485" s="13" t="s">
        <v>13</v>
      </c>
      <c r="B4485" s="35" t="s">
        <v>207</v>
      </c>
      <c r="C4485" s="5">
        <v>12</v>
      </c>
      <c r="D4485" s="33">
        <v>2.6</v>
      </c>
    </row>
    <row r="4486" spans="1:4" ht="15.75" customHeight="1">
      <c r="A4486" s="13" t="s">
        <v>13</v>
      </c>
      <c r="B4486" s="35" t="s">
        <v>207</v>
      </c>
      <c r="C4486" s="5">
        <v>14</v>
      </c>
      <c r="D4486" s="33">
        <v>1.36</v>
      </c>
    </row>
    <row r="4487" spans="1:4" ht="15.75" customHeight="1">
      <c r="A4487" s="13" t="s">
        <v>13</v>
      </c>
      <c r="B4487" s="35" t="s">
        <v>207</v>
      </c>
      <c r="C4487" s="5">
        <v>16</v>
      </c>
      <c r="D4487" s="33">
        <v>2.36</v>
      </c>
    </row>
    <row r="4488" spans="1:4" ht="15.75" customHeight="1">
      <c r="A4488" s="13" t="s">
        <v>13</v>
      </c>
      <c r="B4488" s="35" t="s">
        <v>207</v>
      </c>
      <c r="C4488" s="5">
        <v>18</v>
      </c>
      <c r="D4488" s="33">
        <v>4.58</v>
      </c>
    </row>
    <row r="4489" spans="1:4" ht="15.75" customHeight="1">
      <c r="A4489" s="13" t="s">
        <v>13</v>
      </c>
      <c r="B4489" s="35" t="s">
        <v>207</v>
      </c>
      <c r="C4489" s="5">
        <v>20</v>
      </c>
      <c r="D4489" s="33">
        <v>3.69</v>
      </c>
    </row>
    <row r="4490" spans="1:4" ht="15.75" customHeight="1">
      <c r="A4490" s="13" t="s">
        <v>13</v>
      </c>
      <c r="B4490" s="35" t="s">
        <v>207</v>
      </c>
      <c r="C4490" s="5">
        <v>22</v>
      </c>
      <c r="D4490" s="33">
        <v>5.3</v>
      </c>
    </row>
    <row r="4491" spans="1:4" ht="15.75" customHeight="1">
      <c r="A4491" s="13" t="s">
        <v>13</v>
      </c>
      <c r="B4491" s="35" t="s">
        <v>207</v>
      </c>
      <c r="C4491" s="5">
        <v>25</v>
      </c>
      <c r="D4491" s="33">
        <v>6.2</v>
      </c>
    </row>
    <row r="4492" spans="1:4" ht="15.75" customHeight="1">
      <c r="A4492" s="13" t="s">
        <v>13</v>
      </c>
      <c r="B4492" s="35" t="s">
        <v>207</v>
      </c>
      <c r="C4492" s="6">
        <v>28</v>
      </c>
      <c r="D4492" s="33">
        <v>3.5</v>
      </c>
    </row>
    <row r="4493" spans="1:4" ht="15.75" customHeight="1">
      <c r="A4493" s="13" t="s">
        <v>13</v>
      </c>
      <c r="B4493" s="35" t="s">
        <v>207</v>
      </c>
      <c r="C4493" s="6">
        <v>30</v>
      </c>
      <c r="D4493" s="33">
        <v>4.3</v>
      </c>
    </row>
    <row r="4494" spans="1:4" ht="15.75" customHeight="1">
      <c r="A4494" s="13" t="s">
        <v>13</v>
      </c>
      <c r="B4494" s="35" t="s">
        <v>207</v>
      </c>
      <c r="C4494" s="6">
        <v>32</v>
      </c>
      <c r="D4494" s="33">
        <v>4.3</v>
      </c>
    </row>
    <row r="4495" spans="1:4" ht="15.75" customHeight="1">
      <c r="A4495" s="13" t="s">
        <v>13</v>
      </c>
      <c r="B4495" s="35" t="s">
        <v>207</v>
      </c>
      <c r="C4495" s="6">
        <v>36</v>
      </c>
      <c r="D4495" s="33">
        <v>2.5</v>
      </c>
    </row>
    <row r="4496" spans="1:4" ht="15.75" customHeight="1">
      <c r="A4496" s="13" t="s">
        <v>13</v>
      </c>
      <c r="B4496" s="35" t="s">
        <v>207</v>
      </c>
      <c r="C4496" s="6">
        <v>38</v>
      </c>
      <c r="D4496" s="33">
        <v>3.6</v>
      </c>
    </row>
    <row r="4497" spans="1:4" ht="15.75" customHeight="1">
      <c r="A4497" s="13" t="s">
        <v>13</v>
      </c>
      <c r="B4497" s="35" t="s">
        <v>207</v>
      </c>
      <c r="C4497" s="6">
        <v>40</v>
      </c>
      <c r="D4497" s="33">
        <v>4.2</v>
      </c>
    </row>
    <row r="4498" spans="1:4" ht="15.75" customHeight="1">
      <c r="A4498" s="13" t="s">
        <v>13</v>
      </c>
      <c r="B4498" s="35" t="s">
        <v>207</v>
      </c>
      <c r="C4498" s="6">
        <v>45</v>
      </c>
      <c r="D4498" s="33">
        <v>2.6</v>
      </c>
    </row>
    <row r="4499" spans="1:4" ht="15.75" customHeight="1">
      <c r="A4499" s="13" t="s">
        <v>13</v>
      </c>
      <c r="B4499" s="35" t="s">
        <v>207</v>
      </c>
      <c r="C4499" s="6">
        <v>50</v>
      </c>
      <c r="D4499" s="33">
        <v>1.36</v>
      </c>
    </row>
    <row r="4500" spans="1:4" ht="15.75" customHeight="1">
      <c r="A4500" s="13" t="s">
        <v>13</v>
      </c>
      <c r="B4500" s="35" t="s">
        <v>207</v>
      </c>
      <c r="C4500" s="6">
        <v>55</v>
      </c>
      <c r="D4500" s="33">
        <v>2.36</v>
      </c>
    </row>
    <row r="4501" spans="1:4" ht="15.75" customHeight="1">
      <c r="A4501" s="13" t="s">
        <v>13</v>
      </c>
      <c r="B4501" s="35" t="s">
        <v>207</v>
      </c>
      <c r="C4501" s="6">
        <v>60</v>
      </c>
      <c r="D4501" s="33">
        <v>4.58</v>
      </c>
    </row>
    <row r="4502" spans="1:4" ht="15.75" customHeight="1">
      <c r="A4502" s="13" t="s">
        <v>13</v>
      </c>
      <c r="B4502" s="35" t="s">
        <v>207</v>
      </c>
      <c r="C4502" s="25">
        <v>65</v>
      </c>
      <c r="D4502" s="33">
        <v>3.69</v>
      </c>
    </row>
    <row r="4503" spans="1:4" ht="15.75" customHeight="1">
      <c r="A4503" s="13" t="s">
        <v>13</v>
      </c>
      <c r="B4503" s="35" t="s">
        <v>207</v>
      </c>
      <c r="C4503" s="6">
        <v>70</v>
      </c>
      <c r="D4503" s="33">
        <v>5.3</v>
      </c>
    </row>
    <row r="4504" spans="1:4" ht="15.75" customHeight="1">
      <c r="A4504" s="13" t="s">
        <v>13</v>
      </c>
      <c r="B4504" s="35" t="s">
        <v>207</v>
      </c>
      <c r="C4504" s="6">
        <v>75</v>
      </c>
      <c r="D4504" s="33">
        <v>6.2</v>
      </c>
    </row>
    <row r="4505" spans="1:4" ht="15.75" customHeight="1">
      <c r="A4505" s="13" t="s">
        <v>13</v>
      </c>
      <c r="B4505" s="35" t="s">
        <v>207</v>
      </c>
      <c r="C4505" s="6">
        <v>80</v>
      </c>
      <c r="D4505" s="33">
        <v>3.5</v>
      </c>
    </row>
    <row r="4506" spans="1:4" ht="15.75" customHeight="1">
      <c r="A4506" s="13" t="s">
        <v>13</v>
      </c>
      <c r="B4506" s="35" t="s">
        <v>207</v>
      </c>
      <c r="C4506" s="6">
        <v>85</v>
      </c>
      <c r="D4506" s="33">
        <v>2.36</v>
      </c>
    </row>
    <row r="4507" spans="1:4" ht="15.75" customHeight="1">
      <c r="A4507" s="13" t="s">
        <v>13</v>
      </c>
      <c r="B4507" s="35" t="s">
        <v>207</v>
      </c>
      <c r="C4507" s="6">
        <v>90</v>
      </c>
      <c r="D4507" s="33">
        <v>4.58</v>
      </c>
    </row>
    <row r="4508" spans="1:4" ht="15.75" customHeight="1">
      <c r="A4508" s="13" t="s">
        <v>13</v>
      </c>
      <c r="B4508" s="35" t="s">
        <v>207</v>
      </c>
      <c r="C4508" s="6">
        <v>95</v>
      </c>
      <c r="D4508" s="33">
        <v>3.69</v>
      </c>
    </row>
    <row r="4509" spans="1:4" ht="15.75" customHeight="1">
      <c r="A4509" s="13" t="s">
        <v>13</v>
      </c>
      <c r="B4509" s="35" t="s">
        <v>207</v>
      </c>
      <c r="C4509" s="6">
        <v>100</v>
      </c>
      <c r="D4509" s="33">
        <v>5.3</v>
      </c>
    </row>
    <row r="4510" spans="1:4" ht="15.75" customHeight="1">
      <c r="A4510" s="13" t="s">
        <v>13</v>
      </c>
      <c r="B4510" s="35" t="s">
        <v>207</v>
      </c>
      <c r="C4510" s="6">
        <v>105</v>
      </c>
      <c r="D4510" s="33">
        <v>6.2</v>
      </c>
    </row>
    <row r="4511" spans="1:4" ht="15.75" customHeight="1">
      <c r="A4511" s="13" t="s">
        <v>13</v>
      </c>
      <c r="B4511" s="35" t="s">
        <v>207</v>
      </c>
      <c r="C4511" s="6">
        <v>110</v>
      </c>
      <c r="D4511" s="33">
        <v>3.5</v>
      </c>
    </row>
    <row r="4512" spans="1:4" ht="15.75" customHeight="1">
      <c r="A4512" s="13" t="s">
        <v>13</v>
      </c>
      <c r="B4512" s="35" t="s">
        <v>207</v>
      </c>
      <c r="C4512" s="6">
        <v>120</v>
      </c>
      <c r="D4512" s="33">
        <v>2.6</v>
      </c>
    </row>
    <row r="4513" spans="1:4" ht="15.75" customHeight="1">
      <c r="A4513" s="13" t="s">
        <v>13</v>
      </c>
      <c r="B4513" s="35" t="s">
        <v>207</v>
      </c>
      <c r="C4513" s="6">
        <v>125</v>
      </c>
      <c r="D4513" s="33">
        <v>5.6</v>
      </c>
    </row>
    <row r="4514" spans="1:4" ht="15.75" customHeight="1">
      <c r="A4514" s="13" t="s">
        <v>13</v>
      </c>
      <c r="B4514" s="35" t="s">
        <v>207</v>
      </c>
      <c r="C4514" s="6">
        <v>130</v>
      </c>
      <c r="D4514" s="33">
        <v>8.9</v>
      </c>
    </row>
    <row r="4515" spans="1:4" ht="15.75" customHeight="1">
      <c r="A4515" s="13" t="s">
        <v>13</v>
      </c>
      <c r="B4515" s="35" t="s">
        <v>207</v>
      </c>
      <c r="C4515" s="6">
        <v>135</v>
      </c>
      <c r="D4515" s="33">
        <v>6.9</v>
      </c>
    </row>
    <row r="4516" spans="1:4" ht="15.75" customHeight="1">
      <c r="A4516" s="13" t="s">
        <v>13</v>
      </c>
      <c r="B4516" s="35" t="s">
        <v>207</v>
      </c>
      <c r="C4516" s="6">
        <v>140</v>
      </c>
      <c r="D4516" s="33">
        <v>4.8</v>
      </c>
    </row>
    <row r="4517" spans="1:4" ht="15.75" customHeight="1">
      <c r="A4517" s="13" t="s">
        <v>13</v>
      </c>
      <c r="B4517" s="35" t="s">
        <v>207</v>
      </c>
      <c r="C4517" s="6">
        <v>145</v>
      </c>
      <c r="D4517" s="33">
        <v>5.6</v>
      </c>
    </row>
    <row r="4518" spans="1:4" ht="15.75" customHeight="1">
      <c r="A4518" s="13" t="s">
        <v>13</v>
      </c>
      <c r="B4518" s="35" t="s">
        <v>207</v>
      </c>
      <c r="C4518" s="6">
        <v>150</v>
      </c>
      <c r="D4518" s="33">
        <v>8.59</v>
      </c>
    </row>
    <row r="4519" spans="1:4" ht="15.75" customHeight="1">
      <c r="A4519" s="13" t="s">
        <v>13</v>
      </c>
      <c r="B4519" s="35" t="s">
        <v>207</v>
      </c>
      <c r="C4519" s="6">
        <v>155</v>
      </c>
      <c r="D4519" s="33">
        <v>3.98</v>
      </c>
    </row>
    <row r="4520" spans="1:4" ht="15.75" customHeight="1">
      <c r="A4520" s="13" t="s">
        <v>13</v>
      </c>
      <c r="B4520" s="35" t="s">
        <v>207</v>
      </c>
      <c r="C4520" s="6">
        <v>160</v>
      </c>
      <c r="D4520" s="33">
        <v>5.6</v>
      </c>
    </row>
    <row r="4521" spans="1:4" ht="15.75" customHeight="1">
      <c r="A4521" s="13" t="s">
        <v>13</v>
      </c>
      <c r="B4521" s="35" t="s">
        <v>207</v>
      </c>
      <c r="C4521" s="6">
        <v>165</v>
      </c>
      <c r="D4521" s="33">
        <v>6.35</v>
      </c>
    </row>
    <row r="4522" spans="1:4" ht="15.75" customHeight="1">
      <c r="A4522" s="13" t="s">
        <v>13</v>
      </c>
      <c r="B4522" s="35" t="s">
        <v>207</v>
      </c>
      <c r="C4522" s="6">
        <v>170</v>
      </c>
      <c r="D4522" s="33">
        <v>5.6</v>
      </c>
    </row>
    <row r="4523" spans="1:4" ht="15.75" customHeight="1">
      <c r="A4523" s="13" t="s">
        <v>13</v>
      </c>
      <c r="B4523" s="35" t="s">
        <v>207</v>
      </c>
      <c r="C4523" s="6">
        <v>175</v>
      </c>
      <c r="D4523" s="33">
        <v>3.9</v>
      </c>
    </row>
    <row r="4524" spans="1:4" ht="15.75" customHeight="1">
      <c r="A4524" s="13" t="s">
        <v>13</v>
      </c>
      <c r="B4524" s="35" t="s">
        <v>207</v>
      </c>
      <c r="C4524" s="6">
        <v>180</v>
      </c>
      <c r="D4524" s="33">
        <v>5.8</v>
      </c>
    </row>
    <row r="4525" spans="1:4" ht="15.75" customHeight="1">
      <c r="A4525" s="13" t="s">
        <v>13</v>
      </c>
      <c r="B4525" s="35" t="s">
        <v>207</v>
      </c>
      <c r="C4525" s="6">
        <v>185</v>
      </c>
      <c r="D4525" s="33">
        <v>6.7</v>
      </c>
    </row>
    <row r="4526" spans="1:4" ht="15.75" customHeight="1">
      <c r="A4526" s="13" t="s">
        <v>13</v>
      </c>
      <c r="B4526" s="35" t="s">
        <v>207</v>
      </c>
      <c r="C4526" s="6">
        <v>190</v>
      </c>
      <c r="D4526" s="33">
        <v>5.6</v>
      </c>
    </row>
    <row r="4527" spans="1:4" ht="15.75" customHeight="1">
      <c r="A4527" s="13" t="s">
        <v>13</v>
      </c>
      <c r="B4527" s="35" t="s">
        <v>207</v>
      </c>
      <c r="C4527" s="6">
        <v>195</v>
      </c>
      <c r="D4527" s="33">
        <v>4.8</v>
      </c>
    </row>
    <row r="4528" spans="1:4" ht="15.75" customHeight="1">
      <c r="A4528" s="13" t="s">
        <v>13</v>
      </c>
      <c r="B4528" s="35" t="s">
        <v>207</v>
      </c>
      <c r="C4528" s="6">
        <v>200</v>
      </c>
      <c r="D4528" s="33">
        <v>8.9</v>
      </c>
    </row>
    <row r="4529" spans="1:4" ht="15.75" customHeight="1">
      <c r="A4529" s="5" t="s">
        <v>561</v>
      </c>
      <c r="B4529" s="35" t="s">
        <v>207</v>
      </c>
      <c r="C4529" s="6">
        <v>0.5</v>
      </c>
      <c r="D4529" s="33">
        <v>2.5</v>
      </c>
    </row>
    <row r="4530" spans="1:4" ht="15.75" customHeight="1">
      <c r="A4530" s="5" t="s">
        <v>561</v>
      </c>
      <c r="B4530" s="35" t="s">
        <v>207</v>
      </c>
      <c r="C4530" s="25">
        <v>0.6</v>
      </c>
      <c r="D4530" s="33">
        <v>3.6</v>
      </c>
    </row>
    <row r="4531" spans="1:4" ht="15.75" customHeight="1">
      <c r="A4531" s="5" t="s">
        <v>561</v>
      </c>
      <c r="B4531" s="35" t="s">
        <v>207</v>
      </c>
      <c r="C4531" s="6">
        <v>0.8</v>
      </c>
      <c r="D4531" s="33">
        <v>4.5</v>
      </c>
    </row>
    <row r="4532" spans="1:4" ht="15.75" customHeight="1">
      <c r="A4532" s="5" t="s">
        <v>561</v>
      </c>
      <c r="B4532" s="35" t="s">
        <v>207</v>
      </c>
      <c r="C4532" s="6">
        <v>0.7</v>
      </c>
      <c r="D4532" s="33">
        <v>0.86</v>
      </c>
    </row>
    <row r="4533" spans="1:4" ht="15.75" customHeight="1">
      <c r="A4533" s="5" t="s">
        <v>561</v>
      </c>
      <c r="B4533" s="35" t="s">
        <v>207</v>
      </c>
      <c r="C4533" s="6">
        <v>1.2</v>
      </c>
      <c r="D4533" s="33">
        <v>2.6</v>
      </c>
    </row>
    <row r="4534" spans="1:4" ht="15.75" customHeight="1">
      <c r="A4534" s="5" t="s">
        <v>561</v>
      </c>
      <c r="B4534" s="35" t="s">
        <v>207</v>
      </c>
      <c r="C4534" s="6">
        <v>1.5</v>
      </c>
      <c r="D4534" s="33">
        <v>5.3</v>
      </c>
    </row>
    <row r="4535" spans="1:4" ht="15.75" customHeight="1">
      <c r="A4535" s="5" t="s">
        <v>561</v>
      </c>
      <c r="B4535" s="35" t="s">
        <v>207</v>
      </c>
      <c r="C4535" s="25">
        <v>2</v>
      </c>
      <c r="D4535" s="33">
        <v>4.2</v>
      </c>
    </row>
    <row r="4536" spans="1:4" ht="15.75" customHeight="1">
      <c r="A4536" s="5" t="s">
        <v>34</v>
      </c>
      <c r="B4536" s="35" t="s">
        <v>207</v>
      </c>
      <c r="C4536" s="6" t="s">
        <v>538</v>
      </c>
      <c r="D4536" s="7">
        <v>2.8</v>
      </c>
    </row>
    <row r="4537" spans="1:4" ht="15.75" customHeight="1">
      <c r="A4537" s="5" t="s">
        <v>34</v>
      </c>
      <c r="B4537" s="35" t="s">
        <v>207</v>
      </c>
      <c r="C4537" s="6" t="s">
        <v>540</v>
      </c>
      <c r="D4537" s="7">
        <v>4.2</v>
      </c>
    </row>
    <row r="4538" spans="1:4" ht="15.75" customHeight="1">
      <c r="A4538" s="5" t="s">
        <v>34</v>
      </c>
      <c r="B4538" s="35" t="s">
        <v>207</v>
      </c>
      <c r="C4538" s="6" t="s">
        <v>541</v>
      </c>
      <c r="D4538" s="7">
        <v>5.2</v>
      </c>
    </row>
    <row r="4539" spans="1:4" ht="15.75" customHeight="1">
      <c r="A4539" s="5" t="s">
        <v>34</v>
      </c>
      <c r="B4539" s="35" t="s">
        <v>207</v>
      </c>
      <c r="C4539" s="6" t="s">
        <v>543</v>
      </c>
      <c r="D4539" s="7">
        <v>0.9</v>
      </c>
    </row>
    <row r="4540" spans="1:4" ht="15.75" customHeight="1">
      <c r="A4540" s="5" t="s">
        <v>34</v>
      </c>
      <c r="B4540" s="35" t="s">
        <v>207</v>
      </c>
      <c r="C4540" s="6" t="s">
        <v>544</v>
      </c>
      <c r="D4540" s="7">
        <v>4.9000000000000004</v>
      </c>
    </row>
    <row r="4541" spans="1:4" ht="15.75" customHeight="1">
      <c r="A4541" s="5" t="s">
        <v>34</v>
      </c>
      <c r="B4541" s="35" t="s">
        <v>207</v>
      </c>
      <c r="C4541" s="6" t="s">
        <v>487</v>
      </c>
      <c r="D4541" s="7">
        <v>4.2</v>
      </c>
    </row>
    <row r="4542" spans="1:4" ht="15.75" customHeight="1">
      <c r="A4542" s="5" t="s">
        <v>34</v>
      </c>
      <c r="B4542" s="35" t="s">
        <v>207</v>
      </c>
      <c r="C4542" s="6" t="s">
        <v>546</v>
      </c>
      <c r="D4542" s="7">
        <v>5.2</v>
      </c>
    </row>
    <row r="4543" spans="1:4" ht="15.75" customHeight="1">
      <c r="A4543" s="5" t="s">
        <v>34</v>
      </c>
      <c r="B4543" s="35" t="s">
        <v>207</v>
      </c>
      <c r="C4543" s="6" t="s">
        <v>553</v>
      </c>
      <c r="D4543" s="7">
        <v>2.8</v>
      </c>
    </row>
    <row r="4544" spans="1:4" ht="15.75" customHeight="1">
      <c r="A4544" s="5" t="s">
        <v>34</v>
      </c>
      <c r="B4544" s="35" t="s">
        <v>207</v>
      </c>
      <c r="C4544" s="6" t="s">
        <v>554</v>
      </c>
      <c r="D4544" s="7">
        <v>3.6</v>
      </c>
    </row>
    <row r="4545" spans="1:4" ht="15.75" customHeight="1">
      <c r="A4545" s="5" t="s">
        <v>34</v>
      </c>
      <c r="B4545" s="35" t="s">
        <v>207</v>
      </c>
      <c r="C4545" s="6" t="s">
        <v>556</v>
      </c>
      <c r="D4545" s="7">
        <v>5.2</v>
      </c>
    </row>
    <row r="4546" spans="1:4" ht="15.75" customHeight="1">
      <c r="A4546" s="5" t="s">
        <v>34</v>
      </c>
      <c r="B4546" s="35" t="s">
        <v>207</v>
      </c>
      <c r="C4546" s="6" t="s">
        <v>547</v>
      </c>
      <c r="D4546" s="7">
        <v>4.5999999999999996</v>
      </c>
    </row>
    <row r="4547" spans="1:4" ht="15.75" customHeight="1">
      <c r="A4547" s="5" t="s">
        <v>34</v>
      </c>
      <c r="B4547" s="35" t="s">
        <v>207</v>
      </c>
      <c r="C4547" s="6" t="s">
        <v>549</v>
      </c>
      <c r="D4547" s="7">
        <v>5.3</v>
      </c>
    </row>
    <row r="4548" spans="1:4" ht="15.75" customHeight="1">
      <c r="A4548" s="5" t="s">
        <v>34</v>
      </c>
      <c r="B4548" s="35" t="s">
        <v>207</v>
      </c>
      <c r="C4548" s="6" t="s">
        <v>10</v>
      </c>
      <c r="D4548" s="7">
        <v>8</v>
      </c>
    </row>
    <row r="4549" spans="1:4" ht="15.75" customHeight="1">
      <c r="A4549" s="5" t="s">
        <v>34</v>
      </c>
      <c r="B4549" s="35" t="s">
        <v>207</v>
      </c>
      <c r="C4549" s="25" t="s">
        <v>557</v>
      </c>
      <c r="D4549" s="135">
        <v>1.9</v>
      </c>
    </row>
    <row r="4550" spans="1:4" ht="15.75" customHeight="1">
      <c r="A4550" s="5" t="s">
        <v>34</v>
      </c>
      <c r="B4550" s="35" t="s">
        <v>207</v>
      </c>
      <c r="C4550" s="6" t="s">
        <v>558</v>
      </c>
      <c r="D4550" s="7">
        <v>2.5</v>
      </c>
    </row>
    <row r="4551" spans="1:4" ht="15.75" customHeight="1">
      <c r="A4551" s="5" t="s">
        <v>34</v>
      </c>
      <c r="B4551" s="35" t="s">
        <v>207</v>
      </c>
      <c r="C4551" s="6" t="s">
        <v>242</v>
      </c>
      <c r="D4551" s="7">
        <v>3.2</v>
      </c>
    </row>
    <row r="4552" spans="1:4" ht="15.75" customHeight="1">
      <c r="A4552" s="13" t="s">
        <v>562</v>
      </c>
      <c r="B4552" s="35" t="s">
        <v>207</v>
      </c>
      <c r="C4552" s="25" t="s">
        <v>563</v>
      </c>
      <c r="D4552" s="28">
        <v>0.317</v>
      </c>
    </row>
    <row r="4553" spans="1:4" ht="15.75" customHeight="1">
      <c r="A4553" s="13" t="s">
        <v>562</v>
      </c>
      <c r="B4553" s="35" t="s">
        <v>207</v>
      </c>
      <c r="C4553" s="5" t="s">
        <v>564</v>
      </c>
      <c r="D4553" s="7">
        <v>1.2</v>
      </c>
    </row>
    <row r="4554" spans="1:4" ht="15.75" customHeight="1">
      <c r="A4554" s="13" t="s">
        <v>562</v>
      </c>
      <c r="B4554" s="35" t="s">
        <v>207</v>
      </c>
      <c r="C4554" s="5" t="s">
        <v>565</v>
      </c>
      <c r="D4554" s="7">
        <v>0.55000000000000004</v>
      </c>
    </row>
    <row r="4555" spans="1:4" ht="15.75" customHeight="1">
      <c r="A4555" s="13" t="s">
        <v>562</v>
      </c>
      <c r="B4555" s="35" t="s">
        <v>207</v>
      </c>
      <c r="C4555" s="5" t="s">
        <v>533</v>
      </c>
      <c r="D4555" s="7">
        <v>2.4660000000000002</v>
      </c>
    </row>
    <row r="4556" spans="1:4" ht="15.75" customHeight="1">
      <c r="A4556" s="13" t="s">
        <v>562</v>
      </c>
      <c r="B4556" s="35" t="s">
        <v>207</v>
      </c>
      <c r="C4556" s="5" t="s">
        <v>566</v>
      </c>
      <c r="D4556" s="7">
        <v>2.1</v>
      </c>
    </row>
    <row r="4557" spans="1:4" ht="15.75" customHeight="1">
      <c r="A4557" s="13" t="s">
        <v>562</v>
      </c>
      <c r="B4557" s="35" t="s">
        <v>207</v>
      </c>
      <c r="C4557" s="5" t="s">
        <v>567</v>
      </c>
      <c r="D4557" s="7">
        <v>0.57999999999999996</v>
      </c>
    </row>
    <row r="4558" spans="1:4" ht="15.75" customHeight="1">
      <c r="A4558" s="13" t="s">
        <v>562</v>
      </c>
      <c r="B4558" s="35" t="s">
        <v>207</v>
      </c>
      <c r="C4558" s="5" t="s">
        <v>534</v>
      </c>
      <c r="D4558" s="7">
        <v>1.63</v>
      </c>
    </row>
    <row r="4559" spans="1:4" ht="15.75" customHeight="1">
      <c r="A4559" s="13" t="s">
        <v>562</v>
      </c>
      <c r="B4559" s="35" t="s">
        <v>207</v>
      </c>
      <c r="C4559" s="5" t="s">
        <v>535</v>
      </c>
      <c r="D4559" s="7">
        <v>0.78</v>
      </c>
    </row>
    <row r="4560" spans="1:4" ht="15.75" customHeight="1">
      <c r="A4560" s="13" t="s">
        <v>562</v>
      </c>
      <c r="B4560" s="35" t="s">
        <v>207</v>
      </c>
      <c r="C4560" s="5" t="s">
        <v>568</v>
      </c>
      <c r="D4560" s="7">
        <v>1.2</v>
      </c>
    </row>
    <row r="4561" spans="1:4" ht="15.75" customHeight="1">
      <c r="A4561" s="13" t="s">
        <v>562</v>
      </c>
      <c r="B4561" s="35" t="s">
        <v>207</v>
      </c>
      <c r="C4561" s="5" t="s">
        <v>536</v>
      </c>
      <c r="D4561" s="7">
        <v>2.6</v>
      </c>
    </row>
    <row r="4562" spans="1:4" ht="15.75" customHeight="1">
      <c r="A4562" s="13" t="s">
        <v>562</v>
      </c>
      <c r="B4562" s="35" t="s">
        <v>207</v>
      </c>
      <c r="C4562" s="5" t="s">
        <v>538</v>
      </c>
      <c r="D4562" s="7">
        <v>1.1000000000000001</v>
      </c>
    </row>
    <row r="4563" spans="1:4" ht="15.75" customHeight="1">
      <c r="A4563" s="13" t="s">
        <v>562</v>
      </c>
      <c r="B4563" s="35" t="s">
        <v>207</v>
      </c>
      <c r="C4563" s="5" t="s">
        <v>540</v>
      </c>
      <c r="D4563" s="7">
        <v>2.66</v>
      </c>
    </row>
    <row r="4564" spans="1:4" ht="15.75" customHeight="1">
      <c r="A4564" s="13" t="s">
        <v>562</v>
      </c>
      <c r="B4564" s="35" t="s">
        <v>207</v>
      </c>
      <c r="C4564" s="5" t="s">
        <v>541</v>
      </c>
      <c r="D4564" s="7">
        <v>1.2</v>
      </c>
    </row>
    <row r="4565" spans="1:4" ht="15.75" customHeight="1">
      <c r="A4565" s="13" t="s">
        <v>562</v>
      </c>
      <c r="B4565" s="35" t="s">
        <v>207</v>
      </c>
      <c r="C4565" s="5" t="s">
        <v>543</v>
      </c>
      <c r="D4565" s="7">
        <v>11.7</v>
      </c>
    </row>
    <row r="4566" spans="1:4" ht="15.75" customHeight="1">
      <c r="A4566" s="5" t="s">
        <v>560</v>
      </c>
      <c r="B4566" s="35" t="s">
        <v>207</v>
      </c>
      <c r="C4566" s="5">
        <v>4</v>
      </c>
      <c r="D4566" s="7">
        <v>2.93</v>
      </c>
    </row>
    <row r="4567" spans="1:4" ht="15.75" customHeight="1">
      <c r="A4567" s="5" t="s">
        <v>560</v>
      </c>
      <c r="B4567" s="35" t="s">
        <v>207</v>
      </c>
      <c r="C4567" s="5">
        <v>4.5</v>
      </c>
      <c r="D4567" s="7">
        <v>3.9</v>
      </c>
    </row>
    <row r="4568" spans="1:4" ht="15.75" customHeight="1">
      <c r="A4568" s="5" t="s">
        <v>560</v>
      </c>
      <c r="B4568" s="35" t="s">
        <v>207</v>
      </c>
      <c r="C4568" s="5">
        <v>5</v>
      </c>
      <c r="D4568" s="7">
        <v>1.85</v>
      </c>
    </row>
    <row r="4569" spans="1:4" ht="15.75" customHeight="1">
      <c r="A4569" s="5" t="s">
        <v>560</v>
      </c>
      <c r="B4569" s="35" t="s">
        <v>207</v>
      </c>
      <c r="C4569" s="5">
        <v>5.3</v>
      </c>
      <c r="D4569" s="7">
        <v>1.1000000000000001</v>
      </c>
    </row>
    <row r="4570" spans="1:4" ht="15.75" customHeight="1">
      <c r="A4570" s="5" t="s">
        <v>560</v>
      </c>
      <c r="B4570" s="35" t="s">
        <v>207</v>
      </c>
      <c r="C4570" s="25">
        <v>6</v>
      </c>
      <c r="D4570" s="135">
        <v>2.2999999999999998</v>
      </c>
    </row>
    <row r="4571" spans="1:4" ht="15.75" customHeight="1">
      <c r="A4571" s="5" t="s">
        <v>560</v>
      </c>
      <c r="B4571" s="35" t="s">
        <v>207</v>
      </c>
      <c r="C4571" s="5">
        <v>7</v>
      </c>
      <c r="D4571" s="7">
        <v>4.7</v>
      </c>
    </row>
    <row r="4572" spans="1:4" ht="15.75" customHeight="1">
      <c r="A4572" s="5" t="s">
        <v>560</v>
      </c>
      <c r="B4572" s="35" t="s">
        <v>207</v>
      </c>
      <c r="C4572" s="5">
        <v>7.1</v>
      </c>
      <c r="D4572" s="7">
        <v>8.3000000000000007</v>
      </c>
    </row>
    <row r="4573" spans="1:4" ht="15.75" customHeight="1">
      <c r="A4573" s="5" t="s">
        <v>560</v>
      </c>
      <c r="B4573" s="35" t="s">
        <v>207</v>
      </c>
      <c r="C4573" s="5">
        <v>7.5</v>
      </c>
      <c r="D4573" s="7">
        <v>2.8</v>
      </c>
    </row>
    <row r="4574" spans="1:4" ht="15.75" customHeight="1">
      <c r="A4574" s="5" t="s">
        <v>560</v>
      </c>
      <c r="B4574" s="35" t="s">
        <v>207</v>
      </c>
      <c r="C4574" s="5">
        <v>8</v>
      </c>
      <c r="D4574" s="7">
        <v>0.89</v>
      </c>
    </row>
    <row r="4575" spans="1:4" ht="15.75" customHeight="1">
      <c r="A4575" s="5" t="s">
        <v>560</v>
      </c>
      <c r="B4575" s="35" t="s">
        <v>207</v>
      </c>
      <c r="C4575" s="5">
        <v>9</v>
      </c>
      <c r="D4575" s="7">
        <v>4.5999999999999996</v>
      </c>
    </row>
    <row r="4576" spans="1:4" ht="15.75" customHeight="1">
      <c r="A4576" s="5" t="s">
        <v>560</v>
      </c>
      <c r="B4576" s="35" t="s">
        <v>207</v>
      </c>
      <c r="C4576" s="5">
        <v>10</v>
      </c>
      <c r="D4576" s="7">
        <v>8.6</v>
      </c>
    </row>
    <row r="4577" spans="1:4" ht="15.75" customHeight="1">
      <c r="A4577" s="5" t="s">
        <v>560</v>
      </c>
      <c r="B4577" s="35" t="s">
        <v>207</v>
      </c>
      <c r="C4577" s="5">
        <v>10.8</v>
      </c>
      <c r="D4577" s="7">
        <v>2.9</v>
      </c>
    </row>
    <row r="4578" spans="1:4" ht="15.75" customHeight="1">
      <c r="A4578" s="5" t="s">
        <v>560</v>
      </c>
      <c r="B4578" s="35" t="s">
        <v>207</v>
      </c>
      <c r="C4578" s="5">
        <v>11</v>
      </c>
      <c r="D4578" s="7">
        <v>10</v>
      </c>
    </row>
    <row r="4579" spans="1:4" ht="15.75" customHeight="1">
      <c r="A4579" s="5" t="s">
        <v>560</v>
      </c>
      <c r="B4579" s="35" t="s">
        <v>207</v>
      </c>
      <c r="C4579" s="5">
        <v>12</v>
      </c>
      <c r="D4579" s="7">
        <v>1.1000000000000001</v>
      </c>
    </row>
    <row r="4580" spans="1:4" ht="15.75" customHeight="1">
      <c r="A4580" s="5" t="s">
        <v>560</v>
      </c>
      <c r="B4580" s="35" t="s">
        <v>207</v>
      </c>
      <c r="C4580" s="5">
        <v>13</v>
      </c>
      <c r="D4580" s="7">
        <v>2.9</v>
      </c>
    </row>
    <row r="4581" spans="1:4" ht="15.75" customHeight="1">
      <c r="A4581" s="5" t="s">
        <v>560</v>
      </c>
      <c r="B4581" s="35" t="s">
        <v>207</v>
      </c>
      <c r="C4581" s="5">
        <v>14</v>
      </c>
      <c r="D4581" s="7">
        <v>1.7</v>
      </c>
    </row>
    <row r="4582" spans="1:4" ht="15.75" customHeight="1">
      <c r="A4582" s="5" t="s">
        <v>560</v>
      </c>
      <c r="B4582" s="35" t="s">
        <v>207</v>
      </c>
      <c r="C4582" s="5">
        <v>15</v>
      </c>
      <c r="D4582" s="7">
        <v>1.6</v>
      </c>
    </row>
    <row r="4583" spans="1:4" ht="15.75" customHeight="1">
      <c r="A4583" s="5" t="s">
        <v>560</v>
      </c>
      <c r="B4583" s="35" t="s">
        <v>207</v>
      </c>
      <c r="C4583" s="5">
        <v>16</v>
      </c>
      <c r="D4583" s="7">
        <v>3.6</v>
      </c>
    </row>
    <row r="4584" spans="1:4" ht="15.75" customHeight="1">
      <c r="A4584" s="5" t="s">
        <v>560</v>
      </c>
      <c r="B4584" s="35" t="s">
        <v>207</v>
      </c>
      <c r="C4584" s="5">
        <v>18</v>
      </c>
      <c r="D4584" s="7">
        <v>9.9</v>
      </c>
    </row>
    <row r="4585" spans="1:4" ht="15.75" customHeight="1">
      <c r="A4585" s="5" t="s">
        <v>560</v>
      </c>
      <c r="B4585" s="35" t="s">
        <v>207</v>
      </c>
      <c r="C4585" s="5">
        <v>19</v>
      </c>
      <c r="D4585" s="7">
        <v>3.4</v>
      </c>
    </row>
    <row r="4586" spans="1:4" ht="15.75" customHeight="1">
      <c r="A4586" s="5" t="s">
        <v>560</v>
      </c>
      <c r="B4586" s="35" t="s">
        <v>207</v>
      </c>
      <c r="C4586" s="5">
        <v>20</v>
      </c>
      <c r="D4586" s="7">
        <v>2.1</v>
      </c>
    </row>
    <row r="4587" spans="1:4" ht="15.75" customHeight="1">
      <c r="A4587" s="5" t="s">
        <v>560</v>
      </c>
      <c r="B4587" s="35" t="s">
        <v>207</v>
      </c>
      <c r="C4587" s="5">
        <v>21</v>
      </c>
      <c r="D4587" s="7">
        <v>4.4000000000000004</v>
      </c>
    </row>
    <row r="4588" spans="1:4" ht="15.75" customHeight="1">
      <c r="A4588" s="5" t="s">
        <v>560</v>
      </c>
      <c r="B4588" s="35" t="s">
        <v>207</v>
      </c>
      <c r="C4588" s="5">
        <v>22</v>
      </c>
      <c r="D4588" s="7">
        <v>8.3000000000000007</v>
      </c>
    </row>
    <row r="4589" spans="1:4" ht="15.75" customHeight="1">
      <c r="A4589" s="5" t="s">
        <v>560</v>
      </c>
      <c r="B4589" s="35" t="s">
        <v>207</v>
      </c>
      <c r="C4589" s="5">
        <v>24</v>
      </c>
      <c r="D4589" s="7">
        <v>4.4000000000000004</v>
      </c>
    </row>
    <row r="4590" spans="1:4" ht="15.75" customHeight="1">
      <c r="A4590" s="5" t="s">
        <v>560</v>
      </c>
      <c r="B4590" s="35" t="s">
        <v>207</v>
      </c>
      <c r="C4590" s="5">
        <v>25</v>
      </c>
      <c r="D4590" s="7">
        <v>2.6</v>
      </c>
    </row>
    <row r="4591" spans="1:4" ht="15.75" customHeight="1">
      <c r="A4591" s="5" t="s">
        <v>560</v>
      </c>
      <c r="B4591" s="35" t="s">
        <v>207</v>
      </c>
      <c r="C4591" s="5">
        <v>26</v>
      </c>
      <c r="D4591" s="7">
        <v>2.8</v>
      </c>
    </row>
    <row r="4592" spans="1:4" ht="15.75" customHeight="1">
      <c r="A4592" s="5" t="s">
        <v>560</v>
      </c>
      <c r="B4592" s="35" t="s">
        <v>207</v>
      </c>
      <c r="C4592" s="5">
        <v>27</v>
      </c>
      <c r="D4592" s="7">
        <v>1.3</v>
      </c>
    </row>
    <row r="4593" spans="1:4" ht="15.75" customHeight="1">
      <c r="A4593" s="5" t="s">
        <v>560</v>
      </c>
      <c r="B4593" s="35" t="s">
        <v>207</v>
      </c>
      <c r="C4593" s="5">
        <v>28</v>
      </c>
      <c r="D4593" s="7">
        <v>1.6</v>
      </c>
    </row>
    <row r="4594" spans="1:4" ht="15.75" customHeight="1">
      <c r="A4594" s="5" t="s">
        <v>560</v>
      </c>
      <c r="B4594" s="35" t="s">
        <v>207</v>
      </c>
      <c r="C4594" s="25">
        <v>30</v>
      </c>
      <c r="D4594" s="25">
        <v>2.0499999999999998</v>
      </c>
    </row>
    <row r="4595" spans="1:4" ht="15.75" customHeight="1">
      <c r="A4595" s="5" t="s">
        <v>560</v>
      </c>
      <c r="B4595" s="35" t="s">
        <v>207</v>
      </c>
      <c r="C4595" s="5">
        <v>32</v>
      </c>
      <c r="D4595" s="7">
        <v>3.8</v>
      </c>
    </row>
    <row r="4596" spans="1:4" ht="15.75" customHeight="1">
      <c r="A4596" s="5" t="s">
        <v>560</v>
      </c>
      <c r="B4596" s="35" t="s">
        <v>207</v>
      </c>
      <c r="C4596" s="5">
        <v>34</v>
      </c>
      <c r="D4596" s="7">
        <v>1.2</v>
      </c>
    </row>
    <row r="4597" spans="1:4" ht="15.75" customHeight="1">
      <c r="A4597" s="5" t="s">
        <v>560</v>
      </c>
      <c r="B4597" s="35" t="s">
        <v>207</v>
      </c>
      <c r="C4597" s="5">
        <v>35</v>
      </c>
      <c r="D4597" s="7">
        <v>1.6</v>
      </c>
    </row>
    <row r="4598" spans="1:4" ht="15.75" customHeight="1">
      <c r="A4598" s="5" t="s">
        <v>560</v>
      </c>
      <c r="B4598" s="35" t="s">
        <v>207</v>
      </c>
      <c r="C4598" s="5">
        <v>36</v>
      </c>
      <c r="D4598" s="7">
        <v>0.9</v>
      </c>
    </row>
    <row r="4599" spans="1:4" ht="15.75" customHeight="1">
      <c r="A4599" s="5" t="s">
        <v>560</v>
      </c>
      <c r="B4599" s="35" t="s">
        <v>207</v>
      </c>
      <c r="C4599" s="5">
        <v>38</v>
      </c>
      <c r="D4599" s="7">
        <v>1.7</v>
      </c>
    </row>
    <row r="4600" spans="1:4" ht="15.75" customHeight="1">
      <c r="A4600" s="5" t="s">
        <v>560</v>
      </c>
      <c r="B4600" s="35" t="s">
        <v>207</v>
      </c>
      <c r="C4600" s="5">
        <v>40</v>
      </c>
      <c r="D4600" s="7">
        <v>1.9</v>
      </c>
    </row>
    <row r="4601" spans="1:4" ht="15.75" customHeight="1">
      <c r="A4601" s="5" t="s">
        <v>560</v>
      </c>
      <c r="B4601" s="35" t="s">
        <v>207</v>
      </c>
      <c r="C4601" s="5">
        <v>42</v>
      </c>
      <c r="D4601" s="7">
        <v>5.4</v>
      </c>
    </row>
    <row r="4602" spans="1:4" ht="15.75" customHeight="1">
      <c r="A4602" s="5" t="s">
        <v>560</v>
      </c>
      <c r="B4602" s="35" t="s">
        <v>207</v>
      </c>
      <c r="C4602" s="5">
        <v>45</v>
      </c>
      <c r="D4602" s="7">
        <v>1.4</v>
      </c>
    </row>
    <row r="4603" spans="1:4" ht="15.75" customHeight="1">
      <c r="A4603" s="5" t="s">
        <v>560</v>
      </c>
      <c r="B4603" s="35" t="s">
        <v>207</v>
      </c>
      <c r="C4603" s="5">
        <v>50</v>
      </c>
      <c r="D4603" s="7">
        <v>2.2999999999999998</v>
      </c>
    </row>
    <row r="4604" spans="1:4" ht="15.75" customHeight="1">
      <c r="A4604" s="5" t="s">
        <v>560</v>
      </c>
      <c r="B4604" s="35" t="s">
        <v>207</v>
      </c>
      <c r="C4604" s="5">
        <v>52</v>
      </c>
      <c r="D4604" s="7">
        <v>4.5</v>
      </c>
    </row>
    <row r="4605" spans="1:4" ht="15.75" customHeight="1">
      <c r="A4605" s="5" t="s">
        <v>560</v>
      </c>
      <c r="B4605" s="35" t="s">
        <v>207</v>
      </c>
      <c r="C4605" s="5">
        <v>60</v>
      </c>
      <c r="D4605" s="7">
        <v>1.3</v>
      </c>
    </row>
    <row r="4606" spans="1:4" ht="15.75" customHeight="1">
      <c r="A4606" s="5" t="s">
        <v>569</v>
      </c>
      <c r="B4606" s="35" t="s">
        <v>207</v>
      </c>
      <c r="C4606" s="5">
        <v>5</v>
      </c>
      <c r="D4606" s="7">
        <v>1.98</v>
      </c>
    </row>
    <row r="4607" spans="1:4" ht="15.75" customHeight="1">
      <c r="A4607" s="5" t="s">
        <v>569</v>
      </c>
      <c r="B4607" s="35" t="s">
        <v>207</v>
      </c>
      <c r="C4607" s="5">
        <v>6</v>
      </c>
      <c r="D4607" s="7">
        <v>1.98</v>
      </c>
    </row>
    <row r="4608" spans="1:4" ht="15.75" customHeight="1">
      <c r="A4608" s="5" t="s">
        <v>569</v>
      </c>
      <c r="B4608" s="35" t="s">
        <v>207</v>
      </c>
      <c r="C4608" s="5">
        <v>7</v>
      </c>
      <c r="D4608" s="7">
        <v>0.505</v>
      </c>
    </row>
    <row r="4609" spans="1:4" ht="15.75" customHeight="1">
      <c r="A4609" s="5" t="s">
        <v>569</v>
      </c>
      <c r="B4609" s="35" t="s">
        <v>207</v>
      </c>
      <c r="C4609" s="5">
        <v>8</v>
      </c>
      <c r="D4609" s="7">
        <v>0.78</v>
      </c>
    </row>
    <row r="4610" spans="1:4" ht="15.75" customHeight="1">
      <c r="A4610" s="5" t="s">
        <v>569</v>
      </c>
      <c r="B4610" s="35" t="s">
        <v>207</v>
      </c>
      <c r="C4610" s="5">
        <v>9</v>
      </c>
      <c r="D4610" s="7">
        <v>1.9</v>
      </c>
    </row>
    <row r="4611" spans="1:4" ht="15.75" customHeight="1">
      <c r="A4611" s="5" t="s">
        <v>569</v>
      </c>
      <c r="B4611" s="35" t="s">
        <v>207</v>
      </c>
      <c r="C4611" s="25">
        <v>10</v>
      </c>
      <c r="D4611" s="25">
        <v>2.04</v>
      </c>
    </row>
    <row r="4612" spans="1:4" ht="15.75" customHeight="1">
      <c r="A4612" s="5" t="s">
        <v>569</v>
      </c>
      <c r="B4612" s="35" t="s">
        <v>207</v>
      </c>
      <c r="C4612" s="5">
        <v>11</v>
      </c>
      <c r="D4612" s="7">
        <v>0.98</v>
      </c>
    </row>
    <row r="4613" spans="1:4" ht="15.75" customHeight="1">
      <c r="A4613" s="5" t="s">
        <v>569</v>
      </c>
      <c r="B4613" s="35" t="s">
        <v>207</v>
      </c>
      <c r="C4613" s="5">
        <v>12</v>
      </c>
      <c r="D4613" s="7">
        <v>2.02</v>
      </c>
    </row>
    <row r="4614" spans="1:4" ht="15.75" customHeight="1">
      <c r="A4614" s="5" t="s">
        <v>569</v>
      </c>
      <c r="B4614" s="35" t="s">
        <v>207</v>
      </c>
      <c r="C4614" s="5">
        <v>13</v>
      </c>
      <c r="D4614" s="7">
        <v>0.89</v>
      </c>
    </row>
    <row r="4615" spans="1:4" ht="15.75" customHeight="1">
      <c r="A4615" s="5" t="s">
        <v>569</v>
      </c>
      <c r="B4615" s="35" t="s">
        <v>207</v>
      </c>
      <c r="C4615" s="5">
        <v>14</v>
      </c>
      <c r="D4615" s="7">
        <v>0.6</v>
      </c>
    </row>
    <row r="4616" spans="1:4" ht="15.75" customHeight="1">
      <c r="A4616" s="5" t="s">
        <v>569</v>
      </c>
      <c r="B4616" s="35" t="s">
        <v>207</v>
      </c>
      <c r="C4616" s="5">
        <v>17</v>
      </c>
      <c r="D4616" s="7">
        <v>1.4</v>
      </c>
    </row>
    <row r="4617" spans="1:4" ht="15.75" customHeight="1">
      <c r="A4617" s="5" t="s">
        <v>569</v>
      </c>
      <c r="B4617" s="35" t="s">
        <v>207</v>
      </c>
      <c r="C4617" s="5">
        <v>18</v>
      </c>
      <c r="D4617" s="7">
        <v>0.8</v>
      </c>
    </row>
    <row r="4618" spans="1:4" ht="15.75" customHeight="1">
      <c r="A4618" s="5" t="s">
        <v>569</v>
      </c>
      <c r="B4618" s="35" t="s">
        <v>207</v>
      </c>
      <c r="C4618" s="5">
        <v>19</v>
      </c>
      <c r="D4618" s="7">
        <v>1.95</v>
      </c>
    </row>
    <row r="4619" spans="1:4" ht="15.75" customHeight="1">
      <c r="A4619" s="5" t="s">
        <v>569</v>
      </c>
      <c r="B4619" s="35" t="s">
        <v>207</v>
      </c>
      <c r="C4619" s="5">
        <v>20</v>
      </c>
      <c r="D4619" s="7">
        <v>1.4</v>
      </c>
    </row>
    <row r="4620" spans="1:4" ht="15.75" customHeight="1">
      <c r="A4620" s="5" t="s">
        <v>569</v>
      </c>
      <c r="B4620" s="35" t="s">
        <v>207</v>
      </c>
      <c r="C4620" s="5">
        <v>21</v>
      </c>
      <c r="D4620" s="7">
        <v>0.68</v>
      </c>
    </row>
    <row r="4621" spans="1:4" ht="15.75" customHeight="1">
      <c r="A4621" s="5" t="s">
        <v>569</v>
      </c>
      <c r="B4621" s="35" t="s">
        <v>207</v>
      </c>
      <c r="C4621" s="5">
        <v>22</v>
      </c>
      <c r="D4621" s="7">
        <v>1.69</v>
      </c>
    </row>
    <row r="4622" spans="1:4" ht="15.75" customHeight="1">
      <c r="A4622" s="5" t="s">
        <v>569</v>
      </c>
      <c r="B4622" s="35" t="s">
        <v>207</v>
      </c>
      <c r="C4622" s="5">
        <v>24</v>
      </c>
      <c r="D4622" s="7">
        <v>0.98</v>
      </c>
    </row>
    <row r="4623" spans="1:4" ht="15.75" customHeight="1">
      <c r="A4623" s="5" t="s">
        <v>569</v>
      </c>
      <c r="B4623" s="35" t="s">
        <v>207</v>
      </c>
      <c r="C4623" s="5">
        <v>30</v>
      </c>
      <c r="D4623" s="7">
        <v>1.2</v>
      </c>
    </row>
    <row r="4624" spans="1:4" ht="15.75" customHeight="1">
      <c r="A4624" s="5" t="s">
        <v>569</v>
      </c>
      <c r="B4624" s="35" t="s">
        <v>207</v>
      </c>
      <c r="C4624" s="5">
        <v>32</v>
      </c>
      <c r="D4624" s="7">
        <v>1.2</v>
      </c>
    </row>
    <row r="4625" spans="1:4" ht="15.75" customHeight="1">
      <c r="A4625" s="5" t="s">
        <v>569</v>
      </c>
      <c r="B4625" s="35" t="s">
        <v>207</v>
      </c>
      <c r="C4625" s="5">
        <v>36</v>
      </c>
      <c r="D4625" s="7">
        <v>2.6</v>
      </c>
    </row>
    <row r="4626" spans="1:4" ht="15.75" customHeight="1">
      <c r="A4626" s="5" t="s">
        <v>569</v>
      </c>
      <c r="B4626" s="35" t="s">
        <v>207</v>
      </c>
      <c r="C4626" s="5">
        <v>41</v>
      </c>
      <c r="D4626" s="7">
        <v>2.6</v>
      </c>
    </row>
    <row r="4627" spans="1:4" ht="15.75" customHeight="1">
      <c r="A4627" s="5" t="s">
        <v>569</v>
      </c>
      <c r="B4627" s="35" t="s">
        <v>207</v>
      </c>
      <c r="C4627" s="5">
        <v>46</v>
      </c>
      <c r="D4627" s="7">
        <v>2.39</v>
      </c>
    </row>
    <row r="4628" spans="1:4" ht="15.75" customHeight="1">
      <c r="A4628" s="5" t="s">
        <v>569</v>
      </c>
      <c r="B4628" s="35" t="s">
        <v>207</v>
      </c>
      <c r="C4628" s="5">
        <v>50</v>
      </c>
      <c r="D4628" s="7">
        <v>1.69</v>
      </c>
    </row>
    <row r="4629" spans="1:4" ht="15.75" customHeight="1">
      <c r="A4629" s="5" t="s">
        <v>569</v>
      </c>
      <c r="B4629" s="35" t="s">
        <v>207</v>
      </c>
      <c r="C4629" s="5">
        <v>55</v>
      </c>
      <c r="D4629" s="7">
        <v>1.95</v>
      </c>
    </row>
    <row r="4630" spans="1:4" ht="15.75" customHeight="1">
      <c r="A4630" s="85" t="s">
        <v>559</v>
      </c>
      <c r="B4630" s="85">
        <v>10</v>
      </c>
      <c r="C4630" s="85">
        <v>10</v>
      </c>
      <c r="D4630" s="85">
        <v>1.2</v>
      </c>
    </row>
    <row r="4631" spans="1:4" ht="15.75" customHeight="1">
      <c r="A4631" s="85" t="s">
        <v>559</v>
      </c>
      <c r="B4631" s="85">
        <v>10</v>
      </c>
      <c r="C4631" s="85">
        <v>12</v>
      </c>
      <c r="D4631" s="85">
        <v>1.8</v>
      </c>
    </row>
    <row r="4632" spans="1:4" ht="15.75" customHeight="1">
      <c r="A4632" s="85" t="s">
        <v>559</v>
      </c>
      <c r="B4632" s="85">
        <v>10</v>
      </c>
      <c r="C4632" s="85">
        <v>14</v>
      </c>
      <c r="D4632" s="85">
        <v>2.5</v>
      </c>
    </row>
    <row r="4633" spans="1:4" ht="15.75" customHeight="1">
      <c r="A4633" s="85" t="s">
        <v>559</v>
      </c>
      <c r="B4633" s="85">
        <v>10</v>
      </c>
      <c r="C4633" s="85">
        <v>16</v>
      </c>
      <c r="D4633" s="85">
        <v>4</v>
      </c>
    </row>
    <row r="4634" spans="1:4" ht="15.75" customHeight="1">
      <c r="A4634" s="85" t="s">
        <v>559</v>
      </c>
      <c r="B4634" s="85">
        <v>10</v>
      </c>
      <c r="C4634" s="85">
        <v>18</v>
      </c>
      <c r="D4634" s="85">
        <v>3.2</v>
      </c>
    </row>
    <row r="4635" spans="1:4" ht="15.75" customHeight="1">
      <c r="A4635" s="85" t="s">
        <v>559</v>
      </c>
      <c r="B4635" s="85">
        <v>10</v>
      </c>
      <c r="C4635" s="85">
        <v>24</v>
      </c>
      <c r="D4635" s="85">
        <v>0.25</v>
      </c>
    </row>
    <row r="4636" spans="1:4" ht="15.75" customHeight="1">
      <c r="A4636" s="85" t="s">
        <v>559</v>
      </c>
      <c r="B4636" s="85">
        <v>10</v>
      </c>
      <c r="C4636" s="85">
        <v>36</v>
      </c>
      <c r="D4636" s="85">
        <v>1.5</v>
      </c>
    </row>
    <row r="4637" spans="1:4" ht="15.75" customHeight="1">
      <c r="A4637" s="85" t="s">
        <v>559</v>
      </c>
      <c r="B4637" s="85">
        <v>10</v>
      </c>
      <c r="C4637" s="85">
        <v>40</v>
      </c>
      <c r="D4637" s="85">
        <v>2.8</v>
      </c>
    </row>
    <row r="4638" spans="1:4" ht="15.75" customHeight="1">
      <c r="A4638" s="85" t="s">
        <v>559</v>
      </c>
      <c r="B4638" s="85">
        <v>10</v>
      </c>
      <c r="C4638" s="85">
        <v>45</v>
      </c>
      <c r="D4638" s="85">
        <v>1.9</v>
      </c>
    </row>
    <row r="4639" spans="1:4" ht="15.75" customHeight="1">
      <c r="A4639" s="85" t="s">
        <v>559</v>
      </c>
      <c r="B4639" s="85">
        <v>10</v>
      </c>
      <c r="C4639" s="85">
        <v>56</v>
      </c>
      <c r="D4639" s="85">
        <v>3.2</v>
      </c>
    </row>
    <row r="4640" spans="1:4" ht="15.75" customHeight="1">
      <c r="A4640" s="85" t="s">
        <v>559</v>
      </c>
      <c r="B4640" s="85">
        <v>10</v>
      </c>
      <c r="C4640" s="85">
        <v>70</v>
      </c>
      <c r="D4640" s="85">
        <v>0.98</v>
      </c>
    </row>
    <row r="4641" spans="1:4" ht="15.75" customHeight="1">
      <c r="A4641" s="85" t="s">
        <v>559</v>
      </c>
      <c r="B4641" s="85">
        <v>10</v>
      </c>
      <c r="C4641" s="85">
        <v>80</v>
      </c>
      <c r="D4641" s="85">
        <v>1</v>
      </c>
    </row>
    <row r="4642" spans="1:4" ht="15.75" customHeight="1">
      <c r="A4642" s="85" t="s">
        <v>559</v>
      </c>
      <c r="B4642" s="85">
        <v>10</v>
      </c>
      <c r="C4642" s="85">
        <v>90</v>
      </c>
      <c r="D4642" s="85">
        <v>2.5</v>
      </c>
    </row>
    <row r="4643" spans="1:4" ht="15.75" customHeight="1">
      <c r="A4643" s="85" t="s">
        <v>559</v>
      </c>
      <c r="B4643" s="85">
        <v>10</v>
      </c>
      <c r="C4643" s="85">
        <v>100</v>
      </c>
      <c r="D4643" s="85">
        <v>2.4</v>
      </c>
    </row>
    <row r="4644" spans="1:4" ht="15.75" customHeight="1">
      <c r="A4644" s="85" t="s">
        <v>559</v>
      </c>
      <c r="B4644" s="85">
        <v>10</v>
      </c>
      <c r="C4644" s="85">
        <v>110</v>
      </c>
      <c r="D4644" s="85">
        <v>3.6</v>
      </c>
    </row>
    <row r="4645" spans="1:4" ht="15.75" customHeight="1">
      <c r="A4645" s="85" t="s">
        <v>559</v>
      </c>
      <c r="B4645" s="85">
        <v>10</v>
      </c>
      <c r="C4645" s="85">
        <v>120</v>
      </c>
      <c r="D4645" s="85">
        <v>4.3</v>
      </c>
    </row>
    <row r="4646" spans="1:4" ht="15.75" customHeight="1">
      <c r="A4646" s="85" t="s">
        <v>559</v>
      </c>
      <c r="B4646" s="85">
        <v>10</v>
      </c>
      <c r="C4646" s="85">
        <v>130</v>
      </c>
      <c r="D4646" s="85">
        <v>0.98</v>
      </c>
    </row>
    <row r="4647" spans="1:4" ht="15.75" customHeight="1">
      <c r="A4647" s="85" t="s">
        <v>559</v>
      </c>
      <c r="B4647" s="85">
        <v>10</v>
      </c>
      <c r="C4647" s="85">
        <v>140</v>
      </c>
      <c r="D4647" s="85">
        <v>1.6</v>
      </c>
    </row>
    <row r="4648" spans="1:4" ht="15.75" customHeight="1">
      <c r="A4648" s="85" t="s">
        <v>559</v>
      </c>
      <c r="B4648" s="85">
        <v>10</v>
      </c>
      <c r="C4648" s="85">
        <v>150</v>
      </c>
      <c r="D4648" s="85">
        <v>1.8</v>
      </c>
    </row>
    <row r="4649" spans="1:4" ht="15.75" customHeight="1">
      <c r="A4649" s="85" t="s">
        <v>559</v>
      </c>
      <c r="B4649" s="85">
        <v>10</v>
      </c>
      <c r="C4649" s="85">
        <v>160</v>
      </c>
      <c r="D4649" s="85">
        <v>4.2</v>
      </c>
    </row>
    <row r="4650" spans="1:4" ht="15.75" customHeight="1">
      <c r="A4650" s="85" t="s">
        <v>559</v>
      </c>
      <c r="B4650" s="85">
        <v>10</v>
      </c>
      <c r="C4650" s="85">
        <v>170</v>
      </c>
      <c r="D4650" s="85">
        <v>3.8</v>
      </c>
    </row>
    <row r="4651" spans="1:4" ht="15.75" customHeight="1">
      <c r="A4651" s="85" t="s">
        <v>559</v>
      </c>
      <c r="B4651" s="85">
        <v>10</v>
      </c>
      <c r="C4651" s="85">
        <v>180</v>
      </c>
      <c r="D4651" s="85">
        <v>4.5999999999999996</v>
      </c>
    </row>
    <row r="4652" spans="1:4" ht="15.75" customHeight="1">
      <c r="A4652" s="85" t="s">
        <v>559</v>
      </c>
      <c r="B4652" s="85">
        <v>10</v>
      </c>
      <c r="C4652" s="85">
        <v>190</v>
      </c>
      <c r="D4652" s="85">
        <v>5.2</v>
      </c>
    </row>
    <row r="4653" spans="1:4" ht="15.75" customHeight="1">
      <c r="A4653" s="85" t="s">
        <v>559</v>
      </c>
      <c r="B4653" s="85">
        <v>10</v>
      </c>
      <c r="C4653" s="85">
        <v>200</v>
      </c>
      <c r="D4653" s="85">
        <v>4.0999999999999996</v>
      </c>
    </row>
    <row r="4654" spans="1:4" ht="15.75" customHeight="1">
      <c r="A4654" s="85" t="s">
        <v>559</v>
      </c>
      <c r="B4654" s="85">
        <v>10</v>
      </c>
      <c r="C4654" s="85">
        <v>210</v>
      </c>
      <c r="D4654" s="85">
        <v>4.0599999999999996</v>
      </c>
    </row>
    <row r="4655" spans="1:4" ht="15.75" customHeight="1">
      <c r="A4655" s="85" t="s">
        <v>559</v>
      </c>
      <c r="B4655" s="85">
        <v>10</v>
      </c>
      <c r="C4655" s="85">
        <v>220</v>
      </c>
      <c r="D4655" s="85">
        <v>3.08</v>
      </c>
    </row>
    <row r="4656" spans="1:4" ht="15.75" customHeight="1">
      <c r="A4656" s="85" t="s">
        <v>559</v>
      </c>
      <c r="B4656" s="85">
        <v>10</v>
      </c>
      <c r="C4656" s="85">
        <v>230</v>
      </c>
      <c r="D4656" s="85">
        <v>5</v>
      </c>
    </row>
    <row r="4657" spans="1:4" ht="15.75" customHeight="1">
      <c r="A4657" s="85" t="s">
        <v>559</v>
      </c>
      <c r="B4657" s="85">
        <v>10</v>
      </c>
      <c r="C4657" s="85">
        <v>240</v>
      </c>
      <c r="D4657" s="85">
        <v>3.7</v>
      </c>
    </row>
    <row r="4658" spans="1:4" ht="15.75" customHeight="1">
      <c r="A4658" s="85" t="s">
        <v>559</v>
      </c>
      <c r="B4658" s="85">
        <v>10</v>
      </c>
      <c r="C4658" s="85">
        <v>250</v>
      </c>
      <c r="D4658" s="85">
        <v>2.98</v>
      </c>
    </row>
    <row r="4659" spans="1:4" ht="15.75" customHeight="1">
      <c r="A4659" s="85" t="s">
        <v>559</v>
      </c>
      <c r="B4659" s="85">
        <v>10</v>
      </c>
      <c r="C4659" s="85">
        <v>260</v>
      </c>
      <c r="D4659" s="85">
        <v>4.0999999999999996</v>
      </c>
    </row>
    <row r="4660" spans="1:4" ht="15.75" customHeight="1">
      <c r="A4660" s="85" t="s">
        <v>559</v>
      </c>
      <c r="B4660" s="85">
        <v>10</v>
      </c>
      <c r="C4660" s="85">
        <v>270</v>
      </c>
      <c r="D4660" s="85">
        <v>4.0999999999999996</v>
      </c>
    </row>
    <row r="4661" spans="1:4" ht="15.75" customHeight="1">
      <c r="A4661" s="85" t="s">
        <v>560</v>
      </c>
      <c r="B4661" s="85">
        <v>10</v>
      </c>
      <c r="C4661" s="85">
        <v>5</v>
      </c>
      <c r="D4661" s="85">
        <v>3.23</v>
      </c>
    </row>
    <row r="4662" spans="1:4" ht="15.75" customHeight="1">
      <c r="A4662" s="85" t="s">
        <v>560</v>
      </c>
      <c r="B4662" s="85">
        <v>10</v>
      </c>
      <c r="C4662" s="85">
        <v>5.3</v>
      </c>
      <c r="D4662" s="85">
        <v>2</v>
      </c>
    </row>
    <row r="4663" spans="1:4" ht="15.75" customHeight="1">
      <c r="A4663" s="85" t="s">
        <v>560</v>
      </c>
      <c r="B4663" s="85">
        <v>10</v>
      </c>
      <c r="C4663" s="85">
        <v>6</v>
      </c>
      <c r="D4663" s="85">
        <v>2.0499999999999998</v>
      </c>
    </row>
    <row r="4664" spans="1:4" ht="15.75" customHeight="1">
      <c r="A4664" s="85" t="s">
        <v>560</v>
      </c>
      <c r="B4664" s="85">
        <v>10</v>
      </c>
      <c r="C4664" s="85">
        <v>7</v>
      </c>
      <c r="D4664" s="85">
        <v>1.141</v>
      </c>
    </row>
    <row r="4665" spans="1:4" ht="15.75" customHeight="1">
      <c r="A4665" s="85" t="s">
        <v>560</v>
      </c>
      <c r="B4665" s="85">
        <v>10</v>
      </c>
      <c r="C4665" s="85">
        <v>8</v>
      </c>
      <c r="D4665" s="85">
        <v>0.2</v>
      </c>
    </row>
    <row r="4666" spans="1:4" ht="15.75" customHeight="1">
      <c r="A4666" s="85" t="s">
        <v>560</v>
      </c>
      <c r="B4666" s="85">
        <v>10</v>
      </c>
      <c r="C4666" s="85">
        <v>9</v>
      </c>
      <c r="D4666" s="85">
        <v>1.9</v>
      </c>
    </row>
    <row r="4667" spans="1:4">
      <c r="A4667" s="85" t="s">
        <v>560</v>
      </c>
      <c r="B4667" s="85">
        <v>10</v>
      </c>
      <c r="C4667" s="85">
        <v>10</v>
      </c>
      <c r="D4667" s="85">
        <v>1.5</v>
      </c>
    </row>
    <row r="4668" spans="1:4">
      <c r="A4668" s="85" t="s">
        <v>560</v>
      </c>
      <c r="B4668" s="85">
        <v>10</v>
      </c>
      <c r="C4668" s="85">
        <v>10.7</v>
      </c>
      <c r="D4668" s="85">
        <v>2.9</v>
      </c>
    </row>
    <row r="4669" spans="1:4">
      <c r="A4669" s="85" t="s">
        <v>560</v>
      </c>
      <c r="B4669" s="85">
        <v>10</v>
      </c>
      <c r="C4669" s="85">
        <v>12</v>
      </c>
      <c r="D4669" s="85">
        <v>5.2</v>
      </c>
    </row>
    <row r="4670" spans="1:4">
      <c r="A4670" s="85" t="s">
        <v>560</v>
      </c>
      <c r="B4670" s="85">
        <v>10</v>
      </c>
      <c r="C4670" s="85">
        <v>13</v>
      </c>
      <c r="D4670" s="85">
        <v>2.8</v>
      </c>
    </row>
    <row r="4671" spans="1:4">
      <c r="A4671" s="85" t="s">
        <v>560</v>
      </c>
      <c r="B4671" s="85">
        <v>10</v>
      </c>
      <c r="C4671" s="85">
        <v>14</v>
      </c>
      <c r="D4671" s="85">
        <v>2.5499999999999998</v>
      </c>
    </row>
    <row r="4672" spans="1:4">
      <c r="A4672" s="85" t="s">
        <v>560</v>
      </c>
      <c r="B4672" s="85">
        <v>10</v>
      </c>
      <c r="C4672" s="85">
        <v>16</v>
      </c>
      <c r="D4672" s="85">
        <v>0.98</v>
      </c>
    </row>
    <row r="4673" spans="1:4">
      <c r="A4673" s="85" t="s">
        <v>560</v>
      </c>
      <c r="B4673" s="85">
        <v>10</v>
      </c>
      <c r="C4673" s="85">
        <v>18</v>
      </c>
      <c r="D4673" s="85">
        <v>2.7</v>
      </c>
    </row>
    <row r="4674" spans="1:4">
      <c r="A4674" s="85" t="s">
        <v>560</v>
      </c>
      <c r="B4674" s="85">
        <v>10</v>
      </c>
      <c r="C4674" s="85">
        <v>20</v>
      </c>
      <c r="D4674" s="85">
        <v>3.2</v>
      </c>
    </row>
    <row r="4675" spans="1:4">
      <c r="A4675" s="85" t="s">
        <v>560</v>
      </c>
      <c r="B4675" s="85">
        <v>10</v>
      </c>
      <c r="C4675" s="85">
        <v>22</v>
      </c>
      <c r="D4675" s="85">
        <v>2.7</v>
      </c>
    </row>
    <row r="4676" spans="1:4">
      <c r="A4676" s="85" t="s">
        <v>560</v>
      </c>
      <c r="B4676" s="85">
        <v>10</v>
      </c>
      <c r="C4676" s="85">
        <v>24</v>
      </c>
      <c r="D4676" s="85">
        <v>1.4</v>
      </c>
    </row>
    <row r="4677" spans="1:4">
      <c r="A4677" s="85" t="s">
        <v>560</v>
      </c>
      <c r="B4677" s="85">
        <v>10</v>
      </c>
      <c r="C4677" s="85">
        <v>30</v>
      </c>
      <c r="D4677" s="85">
        <v>2.8</v>
      </c>
    </row>
    <row r="4678" spans="1:4">
      <c r="A4678" s="85" t="s">
        <v>560</v>
      </c>
      <c r="B4678" s="85">
        <v>10</v>
      </c>
      <c r="C4678" s="85">
        <v>32</v>
      </c>
      <c r="D4678" s="85">
        <v>1.3</v>
      </c>
    </row>
    <row r="4679" spans="1:4">
      <c r="A4679" s="85" t="s">
        <v>560</v>
      </c>
      <c r="B4679" s="85">
        <v>10</v>
      </c>
      <c r="C4679" s="85">
        <v>38</v>
      </c>
      <c r="D4679" s="85">
        <v>2.5</v>
      </c>
    </row>
    <row r="4680" spans="1:4">
      <c r="A4680" s="85" t="s">
        <v>560</v>
      </c>
      <c r="B4680" s="85">
        <v>10</v>
      </c>
      <c r="C4680" s="85">
        <v>38</v>
      </c>
      <c r="D4680" s="85">
        <v>0.98</v>
      </c>
    </row>
    <row r="4681" spans="1:4">
      <c r="A4681" s="85" t="s">
        <v>560</v>
      </c>
      <c r="B4681" s="85">
        <v>10</v>
      </c>
      <c r="C4681" s="85">
        <v>39</v>
      </c>
      <c r="D4681" s="85">
        <v>2.5</v>
      </c>
    </row>
    <row r="4682" spans="1:4">
      <c r="A4682" s="85" t="s">
        <v>560</v>
      </c>
      <c r="B4682" s="85">
        <v>10</v>
      </c>
      <c r="C4682" s="85">
        <v>40</v>
      </c>
      <c r="D4682" s="85">
        <v>0.96</v>
      </c>
    </row>
    <row r="4683" spans="1:4">
      <c r="A4683" s="85" t="s">
        <v>560</v>
      </c>
      <c r="B4683" s="85">
        <v>10</v>
      </c>
      <c r="C4683" s="85">
        <v>42</v>
      </c>
      <c r="D4683" s="85">
        <v>1.6</v>
      </c>
    </row>
    <row r="4684" spans="1:4">
      <c r="A4684" s="85" t="s">
        <v>560</v>
      </c>
      <c r="B4684" s="85">
        <v>10</v>
      </c>
      <c r="C4684" s="85">
        <v>45</v>
      </c>
      <c r="D4684" s="85">
        <v>1.6</v>
      </c>
    </row>
    <row r="4685" spans="1:4">
      <c r="A4685" s="85" t="s">
        <v>560</v>
      </c>
      <c r="B4685" s="85">
        <v>10</v>
      </c>
      <c r="C4685" s="85">
        <v>48</v>
      </c>
      <c r="D4685" s="85">
        <v>2.1</v>
      </c>
    </row>
    <row r="4686" spans="1:4">
      <c r="A4686" s="85" t="s">
        <v>560</v>
      </c>
      <c r="B4686" s="85">
        <v>10</v>
      </c>
      <c r="C4686" s="85">
        <v>56</v>
      </c>
      <c r="D4686" s="85">
        <v>9.6</v>
      </c>
    </row>
    <row r="4687" spans="1:4">
      <c r="A4687" s="85" t="s">
        <v>560</v>
      </c>
      <c r="B4687" s="85">
        <v>10</v>
      </c>
      <c r="C4687" s="85">
        <v>60</v>
      </c>
      <c r="D4687" s="85">
        <v>5.6</v>
      </c>
    </row>
    <row r="4688" spans="1:4">
      <c r="A4688" s="85" t="s">
        <v>123</v>
      </c>
      <c r="B4688" s="85">
        <v>10</v>
      </c>
      <c r="C4688" s="85">
        <v>6</v>
      </c>
      <c r="D4688" s="85">
        <v>1.9</v>
      </c>
    </row>
    <row r="4689" spans="1:4">
      <c r="A4689" s="85" t="s">
        <v>123</v>
      </c>
      <c r="B4689" s="85">
        <v>10</v>
      </c>
      <c r="C4689" s="85">
        <v>7</v>
      </c>
      <c r="D4689" s="85">
        <v>4.2</v>
      </c>
    </row>
    <row r="4690" spans="1:4">
      <c r="A4690" s="85" t="s">
        <v>123</v>
      </c>
      <c r="B4690" s="85">
        <v>10</v>
      </c>
      <c r="C4690" s="85">
        <v>8</v>
      </c>
      <c r="D4690" s="85">
        <v>3.2</v>
      </c>
    </row>
    <row r="4691" spans="1:4">
      <c r="A4691" s="85" t="s">
        <v>123</v>
      </c>
      <c r="B4691" s="85">
        <v>10</v>
      </c>
      <c r="C4691" s="85">
        <v>13</v>
      </c>
      <c r="D4691" s="85">
        <v>2.5</v>
      </c>
    </row>
    <row r="4692" spans="1:4">
      <c r="A4692" s="85" t="s">
        <v>123</v>
      </c>
      <c r="B4692" s="85">
        <v>10</v>
      </c>
      <c r="C4692" s="85">
        <v>19</v>
      </c>
      <c r="D4692" s="85">
        <v>2.2000000000000002</v>
      </c>
    </row>
    <row r="4693" spans="1:4">
      <c r="A4693" s="85" t="s">
        <v>123</v>
      </c>
      <c r="B4693" s="85">
        <v>10</v>
      </c>
      <c r="C4693" s="85">
        <v>40</v>
      </c>
      <c r="D4693" s="85">
        <v>1.6</v>
      </c>
    </row>
    <row r="4694" spans="1:4">
      <c r="A4694" s="11" t="s">
        <v>13</v>
      </c>
      <c r="B4694" s="12">
        <v>3</v>
      </c>
      <c r="C4694" s="12">
        <v>2</v>
      </c>
      <c r="D4694" s="34">
        <v>2.5</v>
      </c>
    </row>
    <row r="4695" spans="1:4">
      <c r="A4695" s="11" t="s">
        <v>13</v>
      </c>
      <c r="B4695" s="12">
        <v>3</v>
      </c>
      <c r="C4695" s="12">
        <v>4</v>
      </c>
      <c r="D4695" s="34">
        <v>1.25</v>
      </c>
    </row>
    <row r="4696" spans="1:4">
      <c r="A4696" s="11" t="s">
        <v>13</v>
      </c>
      <c r="B4696" s="12">
        <v>3</v>
      </c>
      <c r="C4696" s="12">
        <v>6</v>
      </c>
      <c r="D4696" s="34">
        <v>3.2</v>
      </c>
    </row>
    <row r="4697" spans="1:4">
      <c r="A4697" s="11" t="s">
        <v>13</v>
      </c>
      <c r="B4697" s="12">
        <v>3</v>
      </c>
      <c r="C4697" s="12">
        <v>10</v>
      </c>
      <c r="D4697" s="34">
        <v>4.3</v>
      </c>
    </row>
    <row r="4698" spans="1:4">
      <c r="A4698" s="11" t="s">
        <v>13</v>
      </c>
      <c r="B4698" s="12">
        <v>3</v>
      </c>
      <c r="C4698" s="12">
        <v>15</v>
      </c>
      <c r="D4698" s="34">
        <v>2.5</v>
      </c>
    </row>
    <row r="4699" spans="1:4">
      <c r="A4699" s="11" t="s">
        <v>13</v>
      </c>
      <c r="B4699" s="12">
        <v>3</v>
      </c>
      <c r="C4699" s="12">
        <v>20</v>
      </c>
      <c r="D4699" s="34">
        <v>3.6</v>
      </c>
    </row>
    <row r="4700" spans="1:4">
      <c r="A4700" s="11" t="s">
        <v>13</v>
      </c>
      <c r="B4700" s="12">
        <v>3</v>
      </c>
      <c r="C4700" s="12">
        <v>25</v>
      </c>
      <c r="D4700" s="34">
        <v>4.2</v>
      </c>
    </row>
    <row r="4701" spans="1:4">
      <c r="A4701" s="11" t="s">
        <v>13</v>
      </c>
      <c r="B4701" s="12">
        <v>3</v>
      </c>
      <c r="C4701" s="12">
        <v>30</v>
      </c>
      <c r="D4701" s="34">
        <v>2.6</v>
      </c>
    </row>
    <row r="4702" spans="1:4">
      <c r="A4702" s="11" t="s">
        <v>13</v>
      </c>
      <c r="B4702" s="12">
        <v>3</v>
      </c>
      <c r="C4702" s="12">
        <v>35</v>
      </c>
      <c r="D4702" s="34">
        <v>1.36</v>
      </c>
    </row>
    <row r="4703" spans="1:4">
      <c r="A4703" s="11" t="s">
        <v>13</v>
      </c>
      <c r="B4703" s="12">
        <v>3</v>
      </c>
      <c r="C4703" s="12">
        <v>40</v>
      </c>
      <c r="D4703" s="34">
        <v>2.36</v>
      </c>
    </row>
    <row r="4704" spans="1:4">
      <c r="A4704" s="11" t="s">
        <v>13</v>
      </c>
      <c r="B4704" s="12">
        <v>3</v>
      </c>
      <c r="C4704" s="12">
        <v>45</v>
      </c>
      <c r="D4704" s="34">
        <v>4.58</v>
      </c>
    </row>
    <row r="4705" spans="1:4">
      <c r="A4705" s="11" t="s">
        <v>13</v>
      </c>
      <c r="B4705" s="12">
        <v>3</v>
      </c>
      <c r="C4705" s="34">
        <v>50</v>
      </c>
      <c r="D4705" s="34">
        <v>3.69</v>
      </c>
    </row>
    <row r="4706" spans="1:4">
      <c r="A4706" s="11" t="s">
        <v>13</v>
      </c>
      <c r="B4706" s="12">
        <v>3</v>
      </c>
      <c r="C4706" s="34">
        <v>60</v>
      </c>
      <c r="D4706" s="34">
        <v>5.3</v>
      </c>
    </row>
    <row r="4707" spans="1:4">
      <c r="A4707" s="11" t="s">
        <v>13</v>
      </c>
      <c r="B4707" s="12">
        <v>3</v>
      </c>
      <c r="C4707" s="34">
        <v>65</v>
      </c>
      <c r="D4707" s="34">
        <v>6.2</v>
      </c>
    </row>
    <row r="4708" spans="1:4">
      <c r="A4708" s="11" t="s">
        <v>13</v>
      </c>
      <c r="B4708" s="12">
        <v>3</v>
      </c>
      <c r="C4708" s="34">
        <v>70</v>
      </c>
      <c r="D4708" s="34">
        <v>3.5</v>
      </c>
    </row>
    <row r="4709" spans="1:4">
      <c r="A4709" s="11" t="s">
        <v>13</v>
      </c>
      <c r="B4709" s="12">
        <v>3</v>
      </c>
      <c r="C4709" s="34">
        <v>80</v>
      </c>
      <c r="D4709" s="34">
        <v>4.3</v>
      </c>
    </row>
    <row r="4710" spans="1:4">
      <c r="A4710" s="11" t="s">
        <v>13</v>
      </c>
      <c r="B4710" s="12">
        <v>3</v>
      </c>
      <c r="C4710" s="34">
        <v>85</v>
      </c>
      <c r="D4710" s="34">
        <v>4.3</v>
      </c>
    </row>
    <row r="4711" spans="1:4">
      <c r="A4711" s="11" t="s">
        <v>13</v>
      </c>
      <c r="B4711" s="12">
        <v>3</v>
      </c>
      <c r="C4711" s="34">
        <v>90</v>
      </c>
      <c r="D4711" s="34">
        <v>2.5</v>
      </c>
    </row>
    <row r="4712" spans="1:4">
      <c r="A4712" s="11" t="s">
        <v>13</v>
      </c>
      <c r="B4712" s="12">
        <v>3</v>
      </c>
      <c r="C4712" s="34">
        <v>95</v>
      </c>
      <c r="D4712" s="34">
        <v>3.6</v>
      </c>
    </row>
    <row r="4713" spans="1:4">
      <c r="A4713" s="11" t="s">
        <v>13</v>
      </c>
      <c r="B4713" s="12">
        <v>3</v>
      </c>
      <c r="C4713" s="34">
        <v>100</v>
      </c>
      <c r="D4713" s="34">
        <v>4.2</v>
      </c>
    </row>
    <row r="4714" spans="1:4">
      <c r="A4714" s="11" t="s">
        <v>13</v>
      </c>
      <c r="B4714" s="12">
        <v>3</v>
      </c>
      <c r="C4714" s="34">
        <v>105</v>
      </c>
      <c r="D4714" s="34">
        <v>2.6</v>
      </c>
    </row>
    <row r="4715" spans="1:4">
      <c r="A4715" s="11" t="s">
        <v>13</v>
      </c>
      <c r="B4715" s="12">
        <v>3</v>
      </c>
      <c r="C4715" s="34">
        <v>110</v>
      </c>
      <c r="D4715" s="34">
        <v>1.36</v>
      </c>
    </row>
    <row r="4716" spans="1:4">
      <c r="A4716" s="11" t="s">
        <v>13</v>
      </c>
      <c r="B4716" s="12">
        <v>3</v>
      </c>
      <c r="C4716" s="34">
        <v>115</v>
      </c>
      <c r="D4716" s="34">
        <v>2.36</v>
      </c>
    </row>
    <row r="4717" spans="1:4">
      <c r="A4717" s="11" t="s">
        <v>13</v>
      </c>
      <c r="B4717" s="12">
        <v>3</v>
      </c>
      <c r="C4717" s="34">
        <v>120</v>
      </c>
      <c r="D4717" s="34">
        <v>4.58</v>
      </c>
    </row>
    <row r="4718" spans="1:4">
      <c r="A4718" s="11" t="s">
        <v>13</v>
      </c>
      <c r="B4718" s="12">
        <v>3</v>
      </c>
      <c r="C4718" s="34">
        <v>125</v>
      </c>
      <c r="D4718" s="34">
        <v>3.69</v>
      </c>
    </row>
    <row r="4719" spans="1:4">
      <c r="A4719" s="11" t="s">
        <v>13</v>
      </c>
      <c r="B4719" s="12">
        <v>3</v>
      </c>
      <c r="C4719" s="34">
        <v>130</v>
      </c>
      <c r="D4719" s="34">
        <v>5.3</v>
      </c>
    </row>
    <row r="4720" spans="1:4">
      <c r="A4720" s="11" t="s">
        <v>13</v>
      </c>
      <c r="B4720" s="12">
        <v>3</v>
      </c>
      <c r="C4720" s="34">
        <v>140</v>
      </c>
      <c r="D4720" s="34">
        <v>6.2</v>
      </c>
    </row>
    <row r="4721" spans="1:4">
      <c r="A4721" s="11" t="s">
        <v>13</v>
      </c>
      <c r="B4721" s="12">
        <v>3</v>
      </c>
      <c r="C4721" s="34">
        <v>150</v>
      </c>
      <c r="D4721" s="34">
        <v>3.5</v>
      </c>
    </row>
    <row r="4722" spans="1:4">
      <c r="A4722" s="11" t="s">
        <v>13</v>
      </c>
      <c r="B4722" s="12">
        <v>3</v>
      </c>
      <c r="C4722" s="34">
        <v>160</v>
      </c>
      <c r="D4722" s="34">
        <v>2.36</v>
      </c>
    </row>
    <row r="4723" spans="1:4">
      <c r="A4723" s="11" t="s">
        <v>13</v>
      </c>
      <c r="B4723" s="12">
        <v>3</v>
      </c>
      <c r="C4723" s="34">
        <v>170</v>
      </c>
      <c r="D4723" s="34">
        <v>4.58</v>
      </c>
    </row>
    <row r="4724" spans="1:4">
      <c r="A4724" s="11" t="s">
        <v>13</v>
      </c>
      <c r="B4724" s="12">
        <v>3</v>
      </c>
      <c r="C4724" s="34">
        <v>180</v>
      </c>
      <c r="D4724" s="34">
        <v>3.69</v>
      </c>
    </row>
    <row r="4725" spans="1:4">
      <c r="A4725" s="11" t="s">
        <v>13</v>
      </c>
      <c r="B4725" s="12">
        <v>3</v>
      </c>
      <c r="C4725" s="34">
        <v>190</v>
      </c>
      <c r="D4725" s="34">
        <v>5.3</v>
      </c>
    </row>
    <row r="4726" spans="1:4">
      <c r="A4726" s="11" t="s">
        <v>13</v>
      </c>
      <c r="B4726" s="12">
        <v>3</v>
      </c>
      <c r="C4726" s="34">
        <v>200</v>
      </c>
      <c r="D4726" s="34">
        <v>6.2</v>
      </c>
    </row>
    <row r="4727" spans="1:4">
      <c r="A4727" s="84" t="s">
        <v>528</v>
      </c>
      <c r="B4727" s="12">
        <v>3</v>
      </c>
      <c r="C4727" s="84" t="s">
        <v>533</v>
      </c>
      <c r="D4727" s="34">
        <v>1.2</v>
      </c>
    </row>
    <row r="4728" spans="1:4">
      <c r="A4728" s="84" t="s">
        <v>528</v>
      </c>
      <c r="B4728" s="12">
        <v>3</v>
      </c>
      <c r="C4728" s="84" t="s">
        <v>534</v>
      </c>
      <c r="D4728" s="34">
        <v>4.5</v>
      </c>
    </row>
    <row r="4729" spans="1:4">
      <c r="A4729" s="84" t="s">
        <v>528</v>
      </c>
      <c r="B4729" s="12">
        <v>3</v>
      </c>
      <c r="C4729" s="84" t="s">
        <v>535</v>
      </c>
      <c r="D4729" s="34">
        <v>8.1999999999999993</v>
      </c>
    </row>
    <row r="4730" spans="1:4">
      <c r="A4730" s="84" t="s">
        <v>528</v>
      </c>
      <c r="B4730" s="12">
        <v>3</v>
      </c>
      <c r="C4730" s="84" t="s">
        <v>536</v>
      </c>
      <c r="D4730" s="34">
        <v>5.6</v>
      </c>
    </row>
    <row r="4731" spans="1:4">
      <c r="A4731" s="84" t="s">
        <v>528</v>
      </c>
      <c r="B4731" s="12">
        <v>3</v>
      </c>
      <c r="C4731" s="84" t="s">
        <v>537</v>
      </c>
      <c r="D4731" s="34">
        <v>3.8</v>
      </c>
    </row>
    <row r="4732" spans="1:4">
      <c r="A4732" s="84" t="s">
        <v>528</v>
      </c>
      <c r="B4732" s="12">
        <v>3</v>
      </c>
      <c r="C4732" s="84" t="s">
        <v>538</v>
      </c>
      <c r="D4732" s="34">
        <v>2.2000000000000002</v>
      </c>
    </row>
    <row r="4733" spans="1:4">
      <c r="A4733" s="84" t="s">
        <v>528</v>
      </c>
      <c r="B4733" s="12">
        <v>3</v>
      </c>
      <c r="C4733" s="84" t="s">
        <v>539</v>
      </c>
      <c r="D4733" s="34">
        <v>4</v>
      </c>
    </row>
    <row r="4734" spans="1:4">
      <c r="A4734" s="84" t="s">
        <v>528</v>
      </c>
      <c r="B4734" s="12">
        <v>3</v>
      </c>
      <c r="C4734" s="84" t="s">
        <v>540</v>
      </c>
      <c r="D4734" s="34">
        <v>4</v>
      </c>
    </row>
    <row r="4735" spans="1:4">
      <c r="A4735" s="84" t="s">
        <v>528</v>
      </c>
      <c r="B4735" s="12">
        <v>3</v>
      </c>
      <c r="C4735" s="84" t="s">
        <v>541</v>
      </c>
      <c r="D4735" s="34">
        <v>5.3</v>
      </c>
    </row>
    <row r="4736" spans="1:4">
      <c r="A4736" s="84" t="s">
        <v>528</v>
      </c>
      <c r="B4736" s="12">
        <v>3</v>
      </c>
      <c r="C4736" s="84" t="s">
        <v>542</v>
      </c>
      <c r="D4736" s="34">
        <v>1.8</v>
      </c>
    </row>
    <row r="4737" spans="1:4">
      <c r="A4737" s="84" t="s">
        <v>528</v>
      </c>
      <c r="B4737" s="12">
        <v>3</v>
      </c>
      <c r="C4737" s="84" t="s">
        <v>543</v>
      </c>
      <c r="D4737" s="34">
        <v>0.5</v>
      </c>
    </row>
    <row r="4738" spans="1:4">
      <c r="A4738" s="84" t="s">
        <v>528</v>
      </c>
      <c r="B4738" s="12">
        <v>3</v>
      </c>
      <c r="C4738" s="84" t="s">
        <v>544</v>
      </c>
      <c r="D4738" s="34">
        <v>1.05</v>
      </c>
    </row>
    <row r="4739" spans="1:4">
      <c r="A4739" s="84" t="s">
        <v>528</v>
      </c>
      <c r="B4739" s="12">
        <v>3</v>
      </c>
      <c r="C4739" s="84" t="s">
        <v>487</v>
      </c>
      <c r="D4739" s="34">
        <v>4.5</v>
      </c>
    </row>
    <row r="4740" spans="1:4">
      <c r="A4740" s="84" t="s">
        <v>528</v>
      </c>
      <c r="B4740" s="12">
        <v>3</v>
      </c>
      <c r="C4740" s="84" t="s">
        <v>545</v>
      </c>
      <c r="D4740" s="34">
        <v>8.1999999999999993</v>
      </c>
    </row>
    <row r="4741" spans="1:4">
      <c r="A4741" s="84" t="s">
        <v>528</v>
      </c>
      <c r="B4741" s="12">
        <v>3</v>
      </c>
      <c r="C4741" s="84" t="s">
        <v>546</v>
      </c>
      <c r="D4741" s="34">
        <v>1.85</v>
      </c>
    </row>
    <row r="4742" spans="1:4">
      <c r="A4742" s="84" t="s">
        <v>528</v>
      </c>
      <c r="B4742" s="12">
        <v>3</v>
      </c>
      <c r="C4742" s="84" t="s">
        <v>552</v>
      </c>
      <c r="D4742" s="34">
        <v>1.36</v>
      </c>
    </row>
    <row r="4743" spans="1:4">
      <c r="A4743" s="84" t="s">
        <v>528</v>
      </c>
      <c r="B4743" s="12">
        <v>3</v>
      </c>
      <c r="C4743" s="84" t="s">
        <v>553</v>
      </c>
      <c r="D4743" s="34">
        <v>4.2</v>
      </c>
    </row>
    <row r="4744" spans="1:4">
      <c r="A4744" s="84" t="s">
        <v>528</v>
      </c>
      <c r="B4744" s="12">
        <v>3</v>
      </c>
      <c r="C4744" s="84" t="s">
        <v>554</v>
      </c>
      <c r="D4744" s="34">
        <v>2.5</v>
      </c>
    </row>
    <row r="4745" spans="1:4">
      <c r="A4745" s="84" t="s">
        <v>528</v>
      </c>
      <c r="B4745" s="12">
        <v>3</v>
      </c>
      <c r="C4745" s="84" t="s">
        <v>555</v>
      </c>
      <c r="D4745" s="34">
        <v>5.2</v>
      </c>
    </row>
    <row r="4746" spans="1:4">
      <c r="A4746" s="84" t="s">
        <v>528</v>
      </c>
      <c r="B4746" s="12">
        <v>3</v>
      </c>
      <c r="C4746" s="84" t="s">
        <v>556</v>
      </c>
      <c r="D4746" s="34">
        <v>0.86</v>
      </c>
    </row>
    <row r="4747" spans="1:4">
      <c r="A4747" s="84" t="s">
        <v>528</v>
      </c>
      <c r="B4747" s="12">
        <v>3</v>
      </c>
      <c r="C4747" s="84" t="s">
        <v>263</v>
      </c>
      <c r="D4747" s="34">
        <v>2.5</v>
      </c>
    </row>
    <row r="4748" spans="1:4">
      <c r="A4748" s="84" t="s">
        <v>528</v>
      </c>
      <c r="B4748" s="12">
        <v>3</v>
      </c>
      <c r="C4748" s="84" t="s">
        <v>547</v>
      </c>
      <c r="D4748" s="34">
        <v>4.9000000000000004</v>
      </c>
    </row>
    <row r="4749" spans="1:4">
      <c r="A4749" s="84" t="s">
        <v>528</v>
      </c>
      <c r="B4749" s="12">
        <v>3</v>
      </c>
      <c r="C4749" s="84" t="s">
        <v>548</v>
      </c>
      <c r="D4749" s="34">
        <v>4.3</v>
      </c>
    </row>
    <row r="4750" spans="1:4">
      <c r="A4750" s="84" t="s">
        <v>528</v>
      </c>
      <c r="B4750" s="12">
        <v>3</v>
      </c>
      <c r="C4750" s="84" t="s">
        <v>549</v>
      </c>
      <c r="D4750" s="34">
        <v>6</v>
      </c>
    </row>
    <row r="4751" spans="1:4">
      <c r="A4751" s="84" t="s">
        <v>528</v>
      </c>
      <c r="B4751" s="12">
        <v>3</v>
      </c>
      <c r="C4751" s="84" t="s">
        <v>550</v>
      </c>
      <c r="D4751" s="34">
        <v>6.2</v>
      </c>
    </row>
    <row r="4752" spans="1:4">
      <c r="A4752" s="84" t="s">
        <v>528</v>
      </c>
      <c r="B4752" s="12">
        <v>3</v>
      </c>
      <c r="C4752" s="84" t="s">
        <v>10</v>
      </c>
      <c r="D4752" s="34">
        <v>4.9000000000000004</v>
      </c>
    </row>
    <row r="4753" spans="1:4">
      <c r="A4753" s="84" t="s">
        <v>528</v>
      </c>
      <c r="B4753" s="12">
        <v>3</v>
      </c>
      <c r="C4753" s="84" t="s">
        <v>551</v>
      </c>
      <c r="D4753" s="34">
        <v>5.2</v>
      </c>
    </row>
    <row r="4754" spans="1:4">
      <c r="A4754" s="84" t="s">
        <v>528</v>
      </c>
      <c r="B4754" s="12">
        <v>3</v>
      </c>
      <c r="C4754" s="84" t="s">
        <v>557</v>
      </c>
      <c r="D4754" s="34">
        <v>8.1999999999999993</v>
      </c>
    </row>
    <row r="4755" spans="1:4">
      <c r="A4755" s="84" t="s">
        <v>528</v>
      </c>
      <c r="B4755" s="12">
        <v>3</v>
      </c>
      <c r="C4755" s="84" t="s">
        <v>558</v>
      </c>
      <c r="D4755" s="34">
        <v>2.2999999999999998</v>
      </c>
    </row>
    <row r="4756" spans="1:4">
      <c r="A4756" s="13" t="s">
        <v>18</v>
      </c>
      <c r="B4756" s="25" t="s">
        <v>444</v>
      </c>
      <c r="C4756" s="25">
        <v>30</v>
      </c>
      <c r="D4756" s="25">
        <v>0.38</v>
      </c>
    </row>
    <row r="4757" spans="1:4">
      <c r="A4757" s="13" t="s">
        <v>18</v>
      </c>
      <c r="B4757" s="25" t="s">
        <v>444</v>
      </c>
      <c r="C4757" s="25">
        <v>40</v>
      </c>
      <c r="D4757" s="25">
        <v>0.124</v>
      </c>
    </row>
    <row r="4758" spans="1:4">
      <c r="A4758" s="13" t="s">
        <v>18</v>
      </c>
      <c r="B4758" s="25" t="s">
        <v>444</v>
      </c>
      <c r="C4758" s="25">
        <v>45</v>
      </c>
      <c r="D4758" s="25">
        <v>0.14499999999999999</v>
      </c>
    </row>
    <row r="4759" spans="1:4">
      <c r="A4759" s="13" t="s">
        <v>18</v>
      </c>
      <c r="B4759" s="25" t="s">
        <v>444</v>
      </c>
      <c r="C4759" s="25">
        <v>60</v>
      </c>
      <c r="D4759" s="25">
        <v>7.4999999999999997E-2</v>
      </c>
    </row>
    <row r="4760" spans="1:4">
      <c r="A4760" s="12" t="s">
        <v>8</v>
      </c>
      <c r="B4760" s="12" t="s">
        <v>440</v>
      </c>
      <c r="C4760" s="12">
        <v>460</v>
      </c>
      <c r="D4760" s="12">
        <v>0.06</v>
      </c>
    </row>
    <row r="4761" spans="1:4">
      <c r="A4761" s="34" t="s">
        <v>177</v>
      </c>
      <c r="B4761" s="120" t="s">
        <v>331</v>
      </c>
      <c r="C4761" s="34" t="s">
        <v>618</v>
      </c>
      <c r="D4761" s="34">
        <v>0.03</v>
      </c>
    </row>
    <row r="4762" spans="1:4">
      <c r="A4762" s="34" t="s">
        <v>177</v>
      </c>
      <c r="B4762" s="120" t="s">
        <v>331</v>
      </c>
      <c r="C4762" s="34" t="s">
        <v>619</v>
      </c>
      <c r="D4762" s="34">
        <v>0.3</v>
      </c>
    </row>
    <row r="4763" spans="1:4">
      <c r="A4763" s="34" t="s">
        <v>177</v>
      </c>
      <c r="B4763" s="120" t="s">
        <v>331</v>
      </c>
      <c r="C4763" s="34" t="s">
        <v>620</v>
      </c>
      <c r="D4763" s="34">
        <v>1.7000000000000001E-2</v>
      </c>
    </row>
    <row r="4764" spans="1:4">
      <c r="A4764" s="34" t="s">
        <v>177</v>
      </c>
      <c r="B4764" s="120" t="s">
        <v>331</v>
      </c>
      <c r="C4764" s="34" t="s">
        <v>621</v>
      </c>
      <c r="D4764" s="34">
        <v>2.1000000000000001E-2</v>
      </c>
    </row>
    <row r="4765" spans="1:4">
      <c r="A4765" s="34" t="s">
        <v>177</v>
      </c>
      <c r="B4765" s="120" t="s">
        <v>331</v>
      </c>
      <c r="C4765" s="34" t="s">
        <v>622</v>
      </c>
      <c r="D4765" s="34">
        <v>1.2999999999999999E-2</v>
      </c>
    </row>
    <row r="4766" spans="1:4">
      <c r="A4766" s="34" t="s">
        <v>177</v>
      </c>
      <c r="B4766" s="120" t="s">
        <v>331</v>
      </c>
      <c r="C4766" s="34" t="s">
        <v>623</v>
      </c>
      <c r="D4766" s="34">
        <v>2.1000000000000001E-2</v>
      </c>
    </row>
    <row r="4767" spans="1:4">
      <c r="A4767" s="34" t="s">
        <v>177</v>
      </c>
      <c r="B4767" s="120" t="s">
        <v>331</v>
      </c>
      <c r="C4767" s="34" t="s">
        <v>624</v>
      </c>
      <c r="D4767" s="34">
        <v>5.7000000000000002E-2</v>
      </c>
    </row>
    <row r="4768" spans="1:4">
      <c r="A4768" s="34" t="s">
        <v>177</v>
      </c>
      <c r="B4768" s="120" t="s">
        <v>331</v>
      </c>
      <c r="C4768" s="34" t="s">
        <v>625</v>
      </c>
      <c r="D4768" s="34">
        <v>0.11</v>
      </c>
    </row>
    <row r="4769" spans="1:4">
      <c r="A4769" s="34" t="s">
        <v>177</v>
      </c>
      <c r="B4769" s="120" t="s">
        <v>331</v>
      </c>
      <c r="C4769" s="34" t="s">
        <v>626</v>
      </c>
      <c r="D4769" s="34">
        <v>3.7999999999999999E-2</v>
      </c>
    </row>
    <row r="4770" spans="1:4">
      <c r="A4770" s="34" t="s">
        <v>177</v>
      </c>
      <c r="B4770" s="120" t="s">
        <v>331</v>
      </c>
      <c r="C4770" s="34" t="s">
        <v>627</v>
      </c>
      <c r="D4770" s="34">
        <v>0.11</v>
      </c>
    </row>
    <row r="4771" spans="1:4">
      <c r="A4771" s="34" t="s">
        <v>177</v>
      </c>
      <c r="B4771" s="120" t="s">
        <v>331</v>
      </c>
      <c r="C4771" s="34" t="s">
        <v>628</v>
      </c>
      <c r="D4771" s="34">
        <v>6.5000000000000002E-2</v>
      </c>
    </row>
    <row r="4772" spans="1:4">
      <c r="A4772" s="34" t="s">
        <v>177</v>
      </c>
      <c r="B4772" s="120" t="s">
        <v>331</v>
      </c>
      <c r="C4772" s="34" t="s">
        <v>629</v>
      </c>
      <c r="D4772" s="34">
        <v>2E-3</v>
      </c>
    </row>
    <row r="4773" spans="1:4">
      <c r="A4773" s="34" t="s">
        <v>177</v>
      </c>
      <c r="B4773" s="120" t="s">
        <v>331</v>
      </c>
      <c r="C4773" s="34" t="s">
        <v>630</v>
      </c>
      <c r="D4773" s="34">
        <v>0.16</v>
      </c>
    </row>
    <row r="4774" spans="1:4">
      <c r="A4774" s="34" t="s">
        <v>177</v>
      </c>
      <c r="B4774" s="120" t="s">
        <v>331</v>
      </c>
      <c r="C4774" s="34" t="s">
        <v>631</v>
      </c>
      <c r="D4774" s="34">
        <v>5.0000000000000001E-3</v>
      </c>
    </row>
    <row r="4775" spans="1:4">
      <c r="A4775" s="34" t="s">
        <v>177</v>
      </c>
      <c r="B4775" s="120" t="s">
        <v>331</v>
      </c>
      <c r="C4775" s="34" t="s">
        <v>632</v>
      </c>
      <c r="D4775" s="34">
        <v>0.1</v>
      </c>
    </row>
    <row r="4776" spans="1:4">
      <c r="A4776" s="34" t="s">
        <v>177</v>
      </c>
      <c r="B4776" s="120" t="s">
        <v>331</v>
      </c>
      <c r="C4776" s="34" t="s">
        <v>633</v>
      </c>
      <c r="D4776" s="34">
        <v>2.3E-2</v>
      </c>
    </row>
    <row r="4777" spans="1:4">
      <c r="A4777" s="34" t="s">
        <v>123</v>
      </c>
      <c r="B4777" s="120" t="s">
        <v>331</v>
      </c>
      <c r="C4777" s="34">
        <v>5</v>
      </c>
      <c r="D4777" s="34">
        <v>5.5E-2</v>
      </c>
    </row>
    <row r="4778" spans="1:4">
      <c r="A4778" s="34" t="s">
        <v>123</v>
      </c>
      <c r="B4778" s="120" t="s">
        <v>331</v>
      </c>
      <c r="C4778" s="34">
        <v>8</v>
      </c>
      <c r="D4778" s="34">
        <v>0.51</v>
      </c>
    </row>
    <row r="4779" spans="1:4">
      <c r="A4779" s="34" t="s">
        <v>123</v>
      </c>
      <c r="B4779" s="120" t="s">
        <v>331</v>
      </c>
      <c r="C4779" s="34">
        <v>9</v>
      </c>
      <c r="D4779" s="34">
        <v>0.02</v>
      </c>
    </row>
    <row r="4780" spans="1:4">
      <c r="A4780" s="34" t="s">
        <v>123</v>
      </c>
      <c r="B4780" s="120" t="s">
        <v>331</v>
      </c>
      <c r="C4780" s="34">
        <v>10</v>
      </c>
      <c r="D4780" s="34">
        <v>0.27</v>
      </c>
    </row>
    <row r="4781" spans="1:4">
      <c r="A4781" s="34" t="s">
        <v>123</v>
      </c>
      <c r="B4781" s="120" t="s">
        <v>331</v>
      </c>
      <c r="C4781" s="34">
        <v>12</v>
      </c>
      <c r="D4781" s="34">
        <v>2.5</v>
      </c>
    </row>
    <row r="4782" spans="1:4">
      <c r="A4782" s="34" t="s">
        <v>123</v>
      </c>
      <c r="B4782" s="120" t="s">
        <v>331</v>
      </c>
      <c r="C4782" s="34">
        <v>14</v>
      </c>
      <c r="D4782" s="34">
        <v>1.2</v>
      </c>
    </row>
    <row r="4783" spans="1:4">
      <c r="A4783" s="34" t="s">
        <v>123</v>
      </c>
      <c r="B4783" s="120" t="s">
        <v>331</v>
      </c>
      <c r="C4783" s="34">
        <v>27</v>
      </c>
      <c r="D4783" s="34">
        <v>0.6</v>
      </c>
    </row>
    <row r="4784" spans="1:4">
      <c r="A4784" s="34" t="s">
        <v>123</v>
      </c>
      <c r="B4784" s="120" t="s">
        <v>331</v>
      </c>
      <c r="C4784" s="34">
        <v>34</v>
      </c>
      <c r="D4784" s="34">
        <v>0.05</v>
      </c>
    </row>
    <row r="4785" spans="1:4">
      <c r="A4785" s="34" t="s">
        <v>123</v>
      </c>
      <c r="B4785" s="120" t="s">
        <v>331</v>
      </c>
      <c r="C4785" s="34">
        <v>36</v>
      </c>
      <c r="D4785" s="34">
        <v>1.2</v>
      </c>
    </row>
    <row r="4786" spans="1:4">
      <c r="A4786" s="34" t="s">
        <v>123</v>
      </c>
      <c r="B4786" s="120" t="s">
        <v>331</v>
      </c>
      <c r="C4786" s="34">
        <v>41</v>
      </c>
      <c r="D4786" s="34">
        <v>0.08</v>
      </c>
    </row>
    <row r="4787" spans="1:4">
      <c r="A4787" s="34" t="s">
        <v>294</v>
      </c>
      <c r="B4787" s="120" t="s">
        <v>331</v>
      </c>
      <c r="C4787" s="34" t="s">
        <v>634</v>
      </c>
      <c r="D4787" s="34">
        <v>1.4999999999999999E-2</v>
      </c>
    </row>
    <row r="4788" spans="1:4">
      <c r="A4788" s="34" t="s">
        <v>294</v>
      </c>
      <c r="B4788" s="120" t="s">
        <v>331</v>
      </c>
      <c r="C4788" s="34" t="s">
        <v>635</v>
      </c>
      <c r="D4788" s="34">
        <v>0.02</v>
      </c>
    </row>
    <row r="4789" spans="1:4">
      <c r="A4789" s="34" t="s">
        <v>294</v>
      </c>
      <c r="B4789" s="120" t="s">
        <v>331</v>
      </c>
      <c r="C4789" s="34" t="s">
        <v>636</v>
      </c>
      <c r="D4789" s="34">
        <v>46150</v>
      </c>
    </row>
    <row r="4790" spans="1:4">
      <c r="A4790" s="34" t="s">
        <v>294</v>
      </c>
      <c r="B4790" s="120" t="s">
        <v>331</v>
      </c>
      <c r="C4790" s="34" t="s">
        <v>387</v>
      </c>
      <c r="D4790" s="34">
        <v>6.0000000000000001E-3</v>
      </c>
    </row>
    <row r="4791" spans="1:4">
      <c r="A4791" s="34" t="s">
        <v>294</v>
      </c>
      <c r="B4791" s="120" t="s">
        <v>331</v>
      </c>
      <c r="C4791" s="34" t="s">
        <v>637</v>
      </c>
      <c r="D4791" s="34">
        <v>0.01</v>
      </c>
    </row>
    <row r="4792" spans="1:4">
      <c r="A4792" s="34" t="s">
        <v>294</v>
      </c>
      <c r="B4792" s="120" t="s">
        <v>331</v>
      </c>
      <c r="C4792" s="34" t="s">
        <v>638</v>
      </c>
      <c r="D4792" s="34">
        <v>8.9999999999999993E-3</v>
      </c>
    </row>
    <row r="4793" spans="1:4">
      <c r="A4793" s="34" t="s">
        <v>294</v>
      </c>
      <c r="B4793" s="120" t="s">
        <v>331</v>
      </c>
      <c r="C4793" s="34" t="s">
        <v>639</v>
      </c>
      <c r="D4793" s="34">
        <v>1.2E-2</v>
      </c>
    </row>
    <row r="4794" spans="1:4">
      <c r="A4794" s="34" t="s">
        <v>294</v>
      </c>
      <c r="B4794" s="120" t="s">
        <v>331</v>
      </c>
      <c r="C4794" s="34" t="s">
        <v>640</v>
      </c>
      <c r="D4794" s="34">
        <v>1E-3</v>
      </c>
    </row>
    <row r="4795" spans="1:4">
      <c r="A4795" s="34" t="s">
        <v>294</v>
      </c>
      <c r="B4795" s="120" t="s">
        <v>331</v>
      </c>
      <c r="C4795" s="34" t="s">
        <v>641</v>
      </c>
      <c r="D4795" s="34">
        <v>18000</v>
      </c>
    </row>
    <row r="4796" spans="1:4">
      <c r="A4796" s="34" t="s">
        <v>294</v>
      </c>
      <c r="B4796" s="120" t="s">
        <v>331</v>
      </c>
      <c r="C4796" s="34" t="s">
        <v>398</v>
      </c>
      <c r="D4796" s="34">
        <v>7.0000000000000001E-3</v>
      </c>
    </row>
    <row r="4797" spans="1:4">
      <c r="A4797" s="34" t="s">
        <v>294</v>
      </c>
      <c r="B4797" s="120" t="s">
        <v>331</v>
      </c>
      <c r="C4797" s="34" t="s">
        <v>642</v>
      </c>
      <c r="D4797" s="34">
        <v>0.06</v>
      </c>
    </row>
    <row r="4798" spans="1:4">
      <c r="A4798" s="34" t="s">
        <v>294</v>
      </c>
      <c r="B4798" s="120" t="s">
        <v>331</v>
      </c>
      <c r="C4798" s="34" t="s">
        <v>643</v>
      </c>
      <c r="D4798" s="34">
        <v>0.08</v>
      </c>
    </row>
    <row r="4799" spans="1:4">
      <c r="A4799" s="34" t="s">
        <v>294</v>
      </c>
      <c r="B4799" s="120" t="s">
        <v>331</v>
      </c>
      <c r="C4799" s="34" t="s">
        <v>644</v>
      </c>
      <c r="D4799" s="34">
        <v>1.0999999999999999E-2</v>
      </c>
    </row>
    <row r="4800" spans="1:4">
      <c r="A4800" s="34" t="s">
        <v>294</v>
      </c>
      <c r="B4800" s="120" t="s">
        <v>331</v>
      </c>
      <c r="C4800" s="34" t="s">
        <v>645</v>
      </c>
      <c r="D4800" s="34">
        <v>5.0000000000000001E-3</v>
      </c>
    </row>
    <row r="4801" spans="1:4">
      <c r="A4801" s="34" t="s">
        <v>294</v>
      </c>
      <c r="B4801" s="120" t="s">
        <v>331</v>
      </c>
      <c r="C4801" s="34" t="s">
        <v>646</v>
      </c>
      <c r="D4801" s="34">
        <v>8.0000000000000002E-3</v>
      </c>
    </row>
    <row r="4802" spans="1:4">
      <c r="A4802" s="34" t="s">
        <v>294</v>
      </c>
      <c r="B4802" s="120" t="s">
        <v>331</v>
      </c>
      <c r="C4802" s="34" t="s">
        <v>647</v>
      </c>
      <c r="D4802" s="34">
        <v>4.0000000000000001E-3</v>
      </c>
    </row>
    <row r="4803" spans="1:4">
      <c r="A4803" s="34" t="s">
        <v>294</v>
      </c>
      <c r="B4803" s="120" t="s">
        <v>331</v>
      </c>
      <c r="C4803" s="34" t="s">
        <v>648</v>
      </c>
      <c r="D4803" s="34">
        <v>1.7000000000000001E-2</v>
      </c>
    </row>
    <row r="4804" spans="1:4">
      <c r="A4804" s="34" t="s">
        <v>294</v>
      </c>
      <c r="B4804" s="120" t="s">
        <v>331</v>
      </c>
      <c r="C4804" s="34" t="s">
        <v>649</v>
      </c>
      <c r="D4804" s="34">
        <v>2.7E-2</v>
      </c>
    </row>
    <row r="4805" spans="1:4">
      <c r="A4805" s="34" t="s">
        <v>294</v>
      </c>
      <c r="B4805" s="120" t="s">
        <v>331</v>
      </c>
      <c r="C4805" s="34" t="s">
        <v>406</v>
      </c>
      <c r="D4805" s="34">
        <v>8.0000000000000002E-3</v>
      </c>
    </row>
    <row r="4806" spans="1:4">
      <c r="A4806" s="34" t="s">
        <v>294</v>
      </c>
      <c r="B4806" s="120" t="s">
        <v>331</v>
      </c>
      <c r="C4806" s="34" t="s">
        <v>650</v>
      </c>
      <c r="D4806" s="34">
        <v>1.0999999999999999E-2</v>
      </c>
    </row>
    <row r="4807" spans="1:4">
      <c r="A4807" s="34" t="s">
        <v>294</v>
      </c>
      <c r="B4807" s="120" t="s">
        <v>331</v>
      </c>
      <c r="C4807" s="34" t="s">
        <v>651</v>
      </c>
      <c r="D4807" s="34">
        <v>4.0000000000000001E-3</v>
      </c>
    </row>
    <row r="4808" spans="1:4">
      <c r="A4808" s="34" t="s">
        <v>294</v>
      </c>
      <c r="B4808" s="120" t="s">
        <v>331</v>
      </c>
      <c r="C4808" s="34" t="s">
        <v>420</v>
      </c>
      <c r="D4808" s="34">
        <v>0.04</v>
      </c>
    </row>
    <row r="4809" spans="1:4">
      <c r="A4809" s="34" t="s">
        <v>294</v>
      </c>
      <c r="B4809" s="120" t="s">
        <v>331</v>
      </c>
      <c r="C4809" s="34" t="s">
        <v>652</v>
      </c>
      <c r="D4809" s="34">
        <v>5.6000000000000001E-2</v>
      </c>
    </row>
    <row r="4810" spans="1:4">
      <c r="A4810" s="34" t="s">
        <v>294</v>
      </c>
      <c r="B4810" s="120" t="s">
        <v>331</v>
      </c>
      <c r="C4810" s="34" t="s">
        <v>653</v>
      </c>
      <c r="D4810" s="34">
        <v>2E-3</v>
      </c>
    </row>
    <row r="4811" spans="1:4">
      <c r="A4811" s="34" t="s">
        <v>294</v>
      </c>
      <c r="B4811" s="120" t="s">
        <v>331</v>
      </c>
      <c r="C4811" s="34" t="s">
        <v>338</v>
      </c>
      <c r="D4811" s="34">
        <v>7.0000000000000001E-3</v>
      </c>
    </row>
    <row r="4812" spans="1:4">
      <c r="A4812" s="34" t="s">
        <v>294</v>
      </c>
      <c r="B4812" s="120" t="s">
        <v>331</v>
      </c>
      <c r="C4812" s="34" t="s">
        <v>654</v>
      </c>
      <c r="D4812" s="34">
        <v>2.5000000000000001E-2</v>
      </c>
    </row>
    <row r="4813" spans="1:4">
      <c r="A4813" s="34" t="s">
        <v>294</v>
      </c>
      <c r="B4813" s="120" t="s">
        <v>331</v>
      </c>
      <c r="C4813" s="34" t="s">
        <v>1155</v>
      </c>
      <c r="D4813" s="34">
        <v>0.04</v>
      </c>
    </row>
    <row r="4814" spans="1:4">
      <c r="A4814" s="34" t="s">
        <v>294</v>
      </c>
      <c r="B4814" s="120" t="s">
        <v>331</v>
      </c>
      <c r="C4814" s="34" t="s">
        <v>340</v>
      </c>
      <c r="D4814" s="34">
        <v>1.1000000000000001</v>
      </c>
    </row>
    <row r="4815" spans="1:4">
      <c r="A4815" s="34" t="s">
        <v>294</v>
      </c>
      <c r="B4815" s="120" t="s">
        <v>331</v>
      </c>
      <c r="C4815" s="34" t="s">
        <v>341</v>
      </c>
      <c r="D4815" s="34">
        <v>0.13</v>
      </c>
    </row>
    <row r="4816" spans="1:4">
      <c r="A4816" s="34" t="s">
        <v>294</v>
      </c>
      <c r="B4816" s="120" t="s">
        <v>331</v>
      </c>
      <c r="C4816" s="34" t="s">
        <v>655</v>
      </c>
      <c r="D4816" s="34">
        <v>3.2000000000000001E-2</v>
      </c>
    </row>
    <row r="4817" spans="1:4">
      <c r="A4817" s="34" t="s">
        <v>294</v>
      </c>
      <c r="B4817" s="120" t="s">
        <v>331</v>
      </c>
      <c r="C4817" s="34" t="s">
        <v>346</v>
      </c>
      <c r="D4817" s="34">
        <v>3.5000000000000003E-2</v>
      </c>
    </row>
    <row r="4818" spans="1:4">
      <c r="A4818" s="34" t="s">
        <v>294</v>
      </c>
      <c r="B4818" s="120" t="s">
        <v>331</v>
      </c>
      <c r="C4818" s="34" t="s">
        <v>347</v>
      </c>
      <c r="D4818" s="34">
        <v>0.10100000000000001</v>
      </c>
    </row>
    <row r="4819" spans="1:4">
      <c r="A4819" s="34" t="s">
        <v>294</v>
      </c>
      <c r="B4819" s="120" t="s">
        <v>331</v>
      </c>
      <c r="C4819" s="34" t="s">
        <v>42</v>
      </c>
      <c r="D4819" s="34">
        <v>0.15</v>
      </c>
    </row>
    <row r="4820" spans="1:4">
      <c r="A4820" s="34" t="s">
        <v>294</v>
      </c>
      <c r="B4820" s="120" t="s">
        <v>331</v>
      </c>
      <c r="C4820" s="34" t="s">
        <v>348</v>
      </c>
      <c r="D4820" s="34">
        <v>0.1</v>
      </c>
    </row>
    <row r="4821" spans="1:4">
      <c r="A4821" s="34" t="s">
        <v>294</v>
      </c>
      <c r="B4821" s="120" t="s">
        <v>331</v>
      </c>
      <c r="C4821" s="34" t="s">
        <v>355</v>
      </c>
      <c r="D4821" s="34">
        <v>0.2</v>
      </c>
    </row>
    <row r="4822" spans="1:4">
      <c r="A4822" s="34" t="s">
        <v>294</v>
      </c>
      <c r="B4822" s="120" t="s">
        <v>331</v>
      </c>
      <c r="C4822" s="34" t="s">
        <v>656</v>
      </c>
      <c r="D4822" s="34">
        <v>5.3999999999999999E-2</v>
      </c>
    </row>
    <row r="4823" spans="1:4">
      <c r="A4823" s="34" t="s">
        <v>294</v>
      </c>
      <c r="B4823" s="120" t="s">
        <v>331</v>
      </c>
      <c r="C4823" s="34" t="s">
        <v>357</v>
      </c>
      <c r="D4823" s="34">
        <v>0.06</v>
      </c>
    </row>
    <row r="4824" spans="1:4">
      <c r="A4824" s="34" t="s">
        <v>294</v>
      </c>
      <c r="B4824" s="120" t="s">
        <v>331</v>
      </c>
      <c r="C4824" s="34" t="s">
        <v>358</v>
      </c>
      <c r="D4824" s="34">
        <v>0.35</v>
      </c>
    </row>
    <row r="4825" spans="1:4">
      <c r="A4825" s="34" t="s">
        <v>294</v>
      </c>
      <c r="B4825" s="120" t="s">
        <v>331</v>
      </c>
      <c r="C4825" s="34" t="s">
        <v>359</v>
      </c>
      <c r="D4825" s="34">
        <v>0.3</v>
      </c>
    </row>
    <row r="4826" spans="1:4">
      <c r="A4826" s="34" t="s">
        <v>294</v>
      </c>
      <c r="B4826" s="120" t="s">
        <v>331</v>
      </c>
      <c r="C4826" s="34" t="s">
        <v>360</v>
      </c>
      <c r="D4826" s="34">
        <v>0.06</v>
      </c>
    </row>
    <row r="4827" spans="1:4">
      <c r="A4827" s="34" t="s">
        <v>294</v>
      </c>
      <c r="B4827" s="120" t="s">
        <v>331</v>
      </c>
      <c r="C4827" s="34" t="s">
        <v>657</v>
      </c>
      <c r="D4827" s="34">
        <v>0.02</v>
      </c>
    </row>
    <row r="4828" spans="1:4">
      <c r="A4828" s="34" t="s">
        <v>294</v>
      </c>
      <c r="B4828" s="120" t="s">
        <v>331</v>
      </c>
      <c r="C4828" s="34" t="s">
        <v>658</v>
      </c>
      <c r="D4828" s="34">
        <v>5.0000000000000001E-3</v>
      </c>
    </row>
    <row r="4829" spans="1:4">
      <c r="A4829" s="34" t="s">
        <v>294</v>
      </c>
      <c r="B4829" s="120" t="s">
        <v>331</v>
      </c>
      <c r="C4829" s="34" t="s">
        <v>361</v>
      </c>
      <c r="D4829" s="34">
        <v>2.5000000000000001E-2</v>
      </c>
    </row>
    <row r="4830" spans="1:4">
      <c r="A4830" s="34" t="s">
        <v>294</v>
      </c>
      <c r="B4830" s="120" t="s">
        <v>331</v>
      </c>
      <c r="C4830" s="34" t="s">
        <v>659</v>
      </c>
      <c r="D4830" s="34">
        <v>4.2999999999999997E-2</v>
      </c>
    </row>
    <row r="4831" spans="1:4">
      <c r="A4831" s="34" t="s">
        <v>294</v>
      </c>
      <c r="B4831" s="120" t="s">
        <v>331</v>
      </c>
      <c r="C4831" s="34" t="s">
        <v>362</v>
      </c>
      <c r="D4831" s="34">
        <v>0.18</v>
      </c>
    </row>
    <row r="4832" spans="1:4">
      <c r="A4832" s="34" t="s">
        <v>294</v>
      </c>
      <c r="B4832" s="120" t="s">
        <v>331</v>
      </c>
      <c r="C4832" s="34" t="s">
        <v>363</v>
      </c>
      <c r="D4832" s="34">
        <v>0.06</v>
      </c>
    </row>
    <row r="4833" spans="1:4">
      <c r="A4833" s="34" t="s">
        <v>294</v>
      </c>
      <c r="B4833" s="120" t="s">
        <v>331</v>
      </c>
      <c r="C4833" s="34" t="s">
        <v>660</v>
      </c>
      <c r="D4833" s="34">
        <v>0.04</v>
      </c>
    </row>
    <row r="4834" spans="1:4">
      <c r="A4834" s="34" t="s">
        <v>294</v>
      </c>
      <c r="B4834" s="120" t="s">
        <v>331</v>
      </c>
      <c r="C4834" s="34" t="s">
        <v>661</v>
      </c>
      <c r="D4834" s="34">
        <v>0.6</v>
      </c>
    </row>
    <row r="4835" spans="1:4">
      <c r="A4835" s="34" t="s">
        <v>294</v>
      </c>
      <c r="B4835" s="120" t="s">
        <v>331</v>
      </c>
      <c r="C4835" s="34" t="s">
        <v>662</v>
      </c>
      <c r="D4835" s="34">
        <v>0.3</v>
      </c>
    </row>
    <row r="4836" spans="1:4">
      <c r="A4836" s="34" t="s">
        <v>294</v>
      </c>
      <c r="B4836" s="120" t="s">
        <v>331</v>
      </c>
      <c r="C4836" s="34" t="s">
        <v>364</v>
      </c>
      <c r="D4836" s="34">
        <v>0.1</v>
      </c>
    </row>
    <row r="4837" spans="1:4">
      <c r="A4837" s="34" t="s">
        <v>294</v>
      </c>
      <c r="B4837" s="120" t="s">
        <v>331</v>
      </c>
      <c r="C4837" s="34" t="s">
        <v>365</v>
      </c>
      <c r="D4837" s="34">
        <v>0.02</v>
      </c>
    </row>
    <row r="4838" spans="1:4">
      <c r="A4838" s="34" t="s">
        <v>294</v>
      </c>
      <c r="B4838" s="120" t="s">
        <v>331</v>
      </c>
      <c r="C4838" s="34" t="s">
        <v>833</v>
      </c>
      <c r="D4838" s="34">
        <v>0.05</v>
      </c>
    </row>
    <row r="4839" spans="1:4">
      <c r="A4839" s="34" t="s">
        <v>294</v>
      </c>
      <c r="B4839" s="120" t="s">
        <v>331</v>
      </c>
      <c r="C4839" s="34" t="s">
        <v>368</v>
      </c>
      <c r="D4839" s="34">
        <v>0.126</v>
      </c>
    </row>
    <row r="4840" spans="1:4">
      <c r="A4840" s="34" t="s">
        <v>294</v>
      </c>
      <c r="B4840" s="120" t="s">
        <v>331</v>
      </c>
      <c r="C4840" s="34" t="s">
        <v>663</v>
      </c>
      <c r="D4840" s="34">
        <v>0.04</v>
      </c>
    </row>
    <row r="4841" spans="1:4">
      <c r="A4841" s="34" t="s">
        <v>294</v>
      </c>
      <c r="B4841" s="120" t="s">
        <v>331</v>
      </c>
      <c r="C4841" s="34" t="s">
        <v>664</v>
      </c>
      <c r="D4841" s="34">
        <v>0.12</v>
      </c>
    </row>
    <row r="4842" spans="1:4">
      <c r="A4842" s="34" t="s">
        <v>294</v>
      </c>
      <c r="B4842" s="120" t="s">
        <v>331</v>
      </c>
      <c r="C4842" s="114" t="s">
        <v>665</v>
      </c>
      <c r="D4842" s="111">
        <v>0.72399999999999998</v>
      </c>
    </row>
    <row r="4843" spans="1:4">
      <c r="A4843" s="34" t="s">
        <v>294</v>
      </c>
      <c r="B4843" s="120" t="s">
        <v>331</v>
      </c>
      <c r="C4843" s="114" t="s">
        <v>666</v>
      </c>
      <c r="D4843" s="111">
        <v>1.0089999999999999</v>
      </c>
    </row>
    <row r="4844" spans="1:4">
      <c r="A4844" s="34" t="s">
        <v>294</v>
      </c>
      <c r="B4844" s="120" t="s">
        <v>331</v>
      </c>
      <c r="C4844" s="113" t="s">
        <v>667</v>
      </c>
      <c r="D4844" s="115">
        <v>0.55200000000000005</v>
      </c>
    </row>
    <row r="4845" spans="1:4">
      <c r="A4845" s="34" t="s">
        <v>294</v>
      </c>
      <c r="B4845" s="120" t="s">
        <v>331</v>
      </c>
      <c r="C4845" s="113" t="s">
        <v>370</v>
      </c>
      <c r="D4845" s="115">
        <v>0.8</v>
      </c>
    </row>
    <row r="4846" spans="1:4">
      <c r="A4846" s="34" t="s">
        <v>294</v>
      </c>
      <c r="B4846" s="120" t="s">
        <v>331</v>
      </c>
      <c r="C4846" s="113" t="s">
        <v>173</v>
      </c>
      <c r="D4846" s="115">
        <v>0.45400000000000001</v>
      </c>
    </row>
    <row r="4847" spans="1:4">
      <c r="A4847" s="34" t="s">
        <v>294</v>
      </c>
      <c r="B4847" s="120" t="s">
        <v>331</v>
      </c>
      <c r="C4847" s="113" t="s">
        <v>373</v>
      </c>
      <c r="D4847" s="115">
        <v>0.5</v>
      </c>
    </row>
    <row r="4848" spans="1:4">
      <c r="A4848" s="34" t="s">
        <v>294</v>
      </c>
      <c r="B4848" s="120" t="s">
        <v>331</v>
      </c>
      <c r="C4848" s="113" t="s">
        <v>174</v>
      </c>
      <c r="D4848" s="115">
        <v>0.05</v>
      </c>
    </row>
    <row r="4849" spans="1:4">
      <c r="A4849" s="34" t="s">
        <v>294</v>
      </c>
      <c r="B4849" s="120" t="s">
        <v>331</v>
      </c>
      <c r="C4849" s="113" t="s">
        <v>375</v>
      </c>
      <c r="D4849" s="115">
        <v>0.08</v>
      </c>
    </row>
    <row r="4850" spans="1:4">
      <c r="A4850" s="34" t="s">
        <v>294</v>
      </c>
      <c r="B4850" s="120" t="s">
        <v>331</v>
      </c>
      <c r="C4850" s="113" t="s">
        <v>376</v>
      </c>
      <c r="D4850" s="115">
        <v>1.5</v>
      </c>
    </row>
    <row r="4851" spans="1:4">
      <c r="A4851" s="34" t="s">
        <v>294</v>
      </c>
      <c r="B4851" s="120" t="s">
        <v>331</v>
      </c>
      <c r="C4851" s="113" t="s">
        <v>668</v>
      </c>
      <c r="D4851" s="115">
        <v>0.84399999999999997</v>
      </c>
    </row>
    <row r="4852" spans="1:4">
      <c r="A4852" s="34" t="s">
        <v>294</v>
      </c>
      <c r="B4852" s="120" t="s">
        <v>331</v>
      </c>
      <c r="C4852" s="113" t="s">
        <v>305</v>
      </c>
      <c r="D4852" s="115">
        <v>0.23300000000000001</v>
      </c>
    </row>
    <row r="4853" spans="1:4">
      <c r="A4853" s="34" t="s">
        <v>294</v>
      </c>
      <c r="B4853" s="120" t="s">
        <v>331</v>
      </c>
      <c r="C4853" s="113" t="s">
        <v>377</v>
      </c>
      <c r="D4853" s="115">
        <v>0.98299999999999998</v>
      </c>
    </row>
    <row r="4854" spans="1:4">
      <c r="A4854" s="34" t="s">
        <v>294</v>
      </c>
      <c r="B4854" s="120" t="s">
        <v>331</v>
      </c>
      <c r="C4854" s="114" t="s">
        <v>306</v>
      </c>
      <c r="D4854" s="112">
        <v>1.5</v>
      </c>
    </row>
    <row r="4855" spans="1:4">
      <c r="A4855" s="34" t="s">
        <v>294</v>
      </c>
      <c r="B4855" s="120" t="s">
        <v>331</v>
      </c>
      <c r="C4855" s="114" t="s">
        <v>669</v>
      </c>
      <c r="D4855" s="110">
        <v>8.9999999999999993E-3</v>
      </c>
    </row>
    <row r="4856" spans="1:4">
      <c r="A4856" s="34" t="s">
        <v>294</v>
      </c>
      <c r="B4856" s="120" t="s">
        <v>331</v>
      </c>
      <c r="C4856" s="114" t="s">
        <v>381</v>
      </c>
      <c r="D4856" s="110">
        <v>0.50700000000000001</v>
      </c>
    </row>
    <row r="4857" spans="1:4">
      <c r="A4857" s="34" t="s">
        <v>294</v>
      </c>
      <c r="B4857" s="120" t="s">
        <v>331</v>
      </c>
      <c r="C4857" s="113" t="s">
        <v>670</v>
      </c>
      <c r="D4857" s="115">
        <v>0.8</v>
      </c>
    </row>
    <row r="4858" spans="1:4">
      <c r="A4858" s="34" t="s">
        <v>294</v>
      </c>
      <c r="B4858" s="120" t="s">
        <v>331</v>
      </c>
      <c r="C4858" s="114" t="s">
        <v>382</v>
      </c>
      <c r="D4858" s="110">
        <v>5.8</v>
      </c>
    </row>
    <row r="4859" spans="1:4">
      <c r="A4859" s="34" t="s">
        <v>294</v>
      </c>
      <c r="B4859" s="120" t="s">
        <v>331</v>
      </c>
      <c r="C4859" s="114" t="s">
        <v>671</v>
      </c>
      <c r="D4859" s="110">
        <v>1.4990000000000001</v>
      </c>
    </row>
    <row r="4860" spans="1:4">
      <c r="A4860" s="34" t="s">
        <v>294</v>
      </c>
      <c r="B4860" s="120" t="s">
        <v>331</v>
      </c>
      <c r="C4860" s="114" t="s">
        <v>672</v>
      </c>
      <c r="D4860" s="110">
        <v>1.3</v>
      </c>
    </row>
    <row r="4861" spans="1:4">
      <c r="A4861" s="34" t="s">
        <v>294</v>
      </c>
      <c r="B4861" s="120" t="s">
        <v>331</v>
      </c>
      <c r="C4861" s="114" t="s">
        <v>383</v>
      </c>
      <c r="D4861" s="112">
        <v>0.48499999999999999</v>
      </c>
    </row>
    <row r="4862" spans="1:4">
      <c r="A4862" s="34" t="s">
        <v>294</v>
      </c>
      <c r="B4862" s="120" t="s">
        <v>331</v>
      </c>
      <c r="C4862" s="113" t="s">
        <v>673</v>
      </c>
      <c r="D4862" s="115">
        <v>1.165</v>
      </c>
    </row>
    <row r="4863" spans="1:4">
      <c r="A4863" s="34" t="s">
        <v>294</v>
      </c>
      <c r="B4863" s="120" t="s">
        <v>331</v>
      </c>
      <c r="C4863" s="113" t="s">
        <v>384</v>
      </c>
      <c r="D4863" s="115">
        <v>0.13</v>
      </c>
    </row>
    <row r="4864" spans="1:4">
      <c r="A4864" s="34" t="s">
        <v>294</v>
      </c>
      <c r="B4864" s="120" t="s">
        <v>331</v>
      </c>
      <c r="C4864" s="114" t="s">
        <v>386</v>
      </c>
      <c r="D4864" s="112">
        <v>0.7</v>
      </c>
    </row>
    <row r="4865" spans="1:4">
      <c r="A4865" s="34" t="s">
        <v>294</v>
      </c>
      <c r="B4865" s="120" t="s">
        <v>331</v>
      </c>
      <c r="C4865" s="109" t="s">
        <v>317</v>
      </c>
      <c r="D4865" s="108">
        <v>2.859</v>
      </c>
    </row>
    <row r="4866" spans="1:4">
      <c r="A4866" s="34" t="s">
        <v>294</v>
      </c>
      <c r="B4866" s="120" t="s">
        <v>331</v>
      </c>
      <c r="C4866" s="109" t="s">
        <v>674</v>
      </c>
      <c r="D4866" s="108">
        <v>0.7</v>
      </c>
    </row>
    <row r="4867" spans="1:4">
      <c r="A4867" s="34" t="s">
        <v>294</v>
      </c>
      <c r="B4867" s="120" t="s">
        <v>331</v>
      </c>
      <c r="C4867" s="114" t="s">
        <v>675</v>
      </c>
      <c r="D4867" s="110">
        <v>1.4590000000000001</v>
      </c>
    </row>
    <row r="4868" spans="1:4">
      <c r="A4868" s="34" t="s">
        <v>294</v>
      </c>
      <c r="B4868" s="120" t="s">
        <v>331</v>
      </c>
      <c r="C4868" s="113" t="s">
        <v>175</v>
      </c>
      <c r="D4868" s="115">
        <v>2.2000000000000002</v>
      </c>
    </row>
    <row r="4869" spans="1:4">
      <c r="A4869" s="34" t="s">
        <v>294</v>
      </c>
      <c r="B4869" s="120" t="s">
        <v>331</v>
      </c>
      <c r="C4869" s="114" t="s">
        <v>318</v>
      </c>
      <c r="D4869" s="115">
        <v>1.502</v>
      </c>
    </row>
    <row r="4870" spans="1:4">
      <c r="A4870" s="34" t="s">
        <v>294</v>
      </c>
      <c r="B4870" s="120" t="s">
        <v>331</v>
      </c>
      <c r="C4870" s="113" t="s">
        <v>676</v>
      </c>
      <c r="D4870" s="115">
        <v>1.288</v>
      </c>
    </row>
    <row r="4871" spans="1:4">
      <c r="A4871" s="34" t="s">
        <v>294</v>
      </c>
      <c r="B4871" s="120" t="s">
        <v>331</v>
      </c>
      <c r="C4871" s="113" t="s">
        <v>677</v>
      </c>
      <c r="D4871" s="115">
        <v>0.59499999999999997</v>
      </c>
    </row>
    <row r="4872" spans="1:4">
      <c r="A4872" s="34" t="s">
        <v>294</v>
      </c>
      <c r="B4872" s="120" t="s">
        <v>331</v>
      </c>
      <c r="C4872" s="114" t="s">
        <v>388</v>
      </c>
      <c r="D4872" s="112">
        <v>0.8</v>
      </c>
    </row>
    <row r="4873" spans="1:4">
      <c r="A4873" s="34" t="s">
        <v>294</v>
      </c>
      <c r="B4873" s="120" t="s">
        <v>331</v>
      </c>
      <c r="C4873" s="114" t="s">
        <v>389</v>
      </c>
      <c r="D4873" s="112">
        <v>0.65</v>
      </c>
    </row>
    <row r="4874" spans="1:4">
      <c r="A4874" s="34" t="s">
        <v>294</v>
      </c>
      <c r="B4874" s="120" t="s">
        <v>331</v>
      </c>
      <c r="C4874" s="114" t="s">
        <v>322</v>
      </c>
      <c r="D4874" s="112">
        <v>0.65</v>
      </c>
    </row>
    <row r="4875" spans="1:4">
      <c r="A4875" s="34" t="s">
        <v>294</v>
      </c>
      <c r="B4875" s="120" t="s">
        <v>331</v>
      </c>
      <c r="C4875" s="109" t="s">
        <v>678</v>
      </c>
      <c r="D4875" s="108">
        <v>4.7939999999999996</v>
      </c>
    </row>
    <row r="4876" spans="1:4">
      <c r="A4876" s="34" t="s">
        <v>294</v>
      </c>
      <c r="B4876" s="120" t="s">
        <v>331</v>
      </c>
      <c r="C4876" s="114" t="s">
        <v>393</v>
      </c>
      <c r="D4876" s="107">
        <v>0.24399999999999999</v>
      </c>
    </row>
    <row r="4877" spans="1:4">
      <c r="A4877" s="34" t="s">
        <v>294</v>
      </c>
      <c r="B4877" s="120" t="s">
        <v>331</v>
      </c>
      <c r="C4877" s="113" t="s">
        <v>679</v>
      </c>
      <c r="D4877" s="107">
        <v>1.39</v>
      </c>
    </row>
    <row r="4878" spans="1:4">
      <c r="A4878" s="34" t="s">
        <v>294</v>
      </c>
      <c r="B4878" s="120" t="s">
        <v>331</v>
      </c>
      <c r="C4878" s="113" t="s">
        <v>394</v>
      </c>
      <c r="D4878" s="115">
        <v>0.5</v>
      </c>
    </row>
    <row r="4879" spans="1:4">
      <c r="A4879" s="34" t="s">
        <v>294</v>
      </c>
      <c r="B4879" s="120" t="s">
        <v>331</v>
      </c>
      <c r="C4879" s="109" t="s">
        <v>396</v>
      </c>
      <c r="D4879" s="115">
        <v>2.8639999999999999</v>
      </c>
    </row>
    <row r="4880" spans="1:4">
      <c r="A4880" s="34" t="s">
        <v>294</v>
      </c>
      <c r="B4880" s="120" t="s">
        <v>331</v>
      </c>
      <c r="C4880" s="109" t="s">
        <v>397</v>
      </c>
      <c r="D4880" s="108">
        <v>0.42499999999999999</v>
      </c>
    </row>
    <row r="4881" spans="1:4">
      <c r="A4881" s="34" t="s">
        <v>294</v>
      </c>
      <c r="B4881" s="120" t="s">
        <v>331</v>
      </c>
      <c r="C4881" s="106" t="s">
        <v>680</v>
      </c>
      <c r="D4881" s="110">
        <v>2.2000000000000002</v>
      </c>
    </row>
    <row r="4882" spans="1:4">
      <c r="A4882" s="34" t="s">
        <v>294</v>
      </c>
      <c r="B4882" s="120" t="s">
        <v>331</v>
      </c>
      <c r="C4882" s="114" t="s">
        <v>587</v>
      </c>
      <c r="D4882" s="112">
        <v>2.2000000000000002</v>
      </c>
    </row>
    <row r="4883" spans="1:4">
      <c r="A4883" s="34" t="s">
        <v>294</v>
      </c>
      <c r="B4883" s="120" t="s">
        <v>331</v>
      </c>
      <c r="C4883" s="106" t="s">
        <v>400</v>
      </c>
      <c r="D4883" s="110">
        <v>0.33700000000000002</v>
      </c>
    </row>
    <row r="4884" spans="1:4">
      <c r="A4884" s="34" t="s">
        <v>294</v>
      </c>
      <c r="B4884" s="120" t="s">
        <v>331</v>
      </c>
      <c r="C4884" s="106" t="s">
        <v>681</v>
      </c>
      <c r="D4884" s="110">
        <v>2.1</v>
      </c>
    </row>
    <row r="4885" spans="1:4">
      <c r="A4885" s="34" t="s">
        <v>294</v>
      </c>
      <c r="B4885" s="120" t="s">
        <v>331</v>
      </c>
      <c r="C4885" s="114" t="s">
        <v>193</v>
      </c>
      <c r="D4885" s="107">
        <v>0.73</v>
      </c>
    </row>
    <row r="4886" spans="1:4">
      <c r="A4886" s="34" t="s">
        <v>294</v>
      </c>
      <c r="B4886" s="120" t="s">
        <v>331</v>
      </c>
      <c r="C4886" s="114" t="s">
        <v>327</v>
      </c>
      <c r="D4886" s="110">
        <v>1.6</v>
      </c>
    </row>
    <row r="4887" spans="1:4">
      <c r="A4887" s="34" t="s">
        <v>294</v>
      </c>
      <c r="B4887" s="120" t="s">
        <v>331</v>
      </c>
      <c r="C4887" s="114" t="s">
        <v>401</v>
      </c>
      <c r="D4887" s="116">
        <v>8</v>
      </c>
    </row>
    <row r="4888" spans="1:4">
      <c r="A4888" s="34" t="s">
        <v>294</v>
      </c>
      <c r="B4888" s="120" t="s">
        <v>331</v>
      </c>
      <c r="C4888" s="113" t="s">
        <v>682</v>
      </c>
      <c r="D4888" s="115">
        <v>2.2469999999999999</v>
      </c>
    </row>
    <row r="4889" spans="1:4">
      <c r="A4889" s="34" t="s">
        <v>294</v>
      </c>
      <c r="B4889" s="120" t="s">
        <v>331</v>
      </c>
      <c r="C4889" s="114" t="s">
        <v>683</v>
      </c>
      <c r="D4889" s="116">
        <v>5.5</v>
      </c>
    </row>
    <row r="4890" spans="1:4">
      <c r="A4890" s="34" t="s">
        <v>294</v>
      </c>
      <c r="B4890" s="120" t="s">
        <v>331</v>
      </c>
      <c r="C4890" s="106" t="s">
        <v>277</v>
      </c>
      <c r="D4890" s="110">
        <v>3.8380000000000001</v>
      </c>
    </row>
    <row r="4891" spans="1:4">
      <c r="A4891" s="34" t="s">
        <v>294</v>
      </c>
      <c r="B4891" s="120" t="s">
        <v>331</v>
      </c>
      <c r="C4891" s="113" t="s">
        <v>684</v>
      </c>
      <c r="D4891" s="115">
        <v>0.54600000000000004</v>
      </c>
    </row>
    <row r="4892" spans="1:4">
      <c r="A4892" s="34" t="s">
        <v>294</v>
      </c>
      <c r="B4892" s="120" t="s">
        <v>331</v>
      </c>
      <c r="C4892" s="109" t="s">
        <v>261</v>
      </c>
      <c r="D4892" s="117">
        <v>2.5</v>
      </c>
    </row>
    <row r="4893" spans="1:4">
      <c r="A4893" s="34" t="s">
        <v>294</v>
      </c>
      <c r="B4893" s="120" t="s">
        <v>331</v>
      </c>
      <c r="C4893" s="114" t="s">
        <v>685</v>
      </c>
      <c r="D4893" s="116">
        <v>0.51200000000000001</v>
      </c>
    </row>
    <row r="4894" spans="1:4">
      <c r="A4894" s="34" t="s">
        <v>294</v>
      </c>
      <c r="B4894" s="120" t="s">
        <v>331</v>
      </c>
      <c r="C4894" s="113" t="s">
        <v>402</v>
      </c>
      <c r="D4894" s="115">
        <v>0.57099999999999995</v>
      </c>
    </row>
    <row r="4895" spans="1:4">
      <c r="A4895" s="34" t="s">
        <v>294</v>
      </c>
      <c r="B4895" s="120" t="s">
        <v>331</v>
      </c>
      <c r="C4895" s="114" t="s">
        <v>194</v>
      </c>
      <c r="D4895" s="107">
        <v>0.58199999999999996</v>
      </c>
    </row>
    <row r="4896" spans="1:4">
      <c r="A4896" s="34" t="s">
        <v>294</v>
      </c>
      <c r="B4896" s="120" t="s">
        <v>331</v>
      </c>
      <c r="C4896" s="114" t="s">
        <v>686</v>
      </c>
      <c r="D4896" s="110">
        <v>1.3</v>
      </c>
    </row>
    <row r="4897" spans="1:4">
      <c r="A4897" s="34" t="s">
        <v>294</v>
      </c>
      <c r="B4897" s="120" t="s">
        <v>331</v>
      </c>
      <c r="C4897" s="114" t="s">
        <v>405</v>
      </c>
      <c r="D4897" s="110">
        <v>1.609</v>
      </c>
    </row>
    <row r="4898" spans="1:4">
      <c r="A4898" s="34" t="s">
        <v>294</v>
      </c>
      <c r="B4898" s="120" t="s">
        <v>331</v>
      </c>
      <c r="C4898" s="114" t="s">
        <v>409</v>
      </c>
      <c r="D4898" s="112">
        <v>6.4000000000000001E-2</v>
      </c>
    </row>
    <row r="4899" spans="1:4">
      <c r="A4899" s="34" t="s">
        <v>294</v>
      </c>
      <c r="B4899" s="120" t="s">
        <v>331</v>
      </c>
      <c r="C4899" s="114" t="s">
        <v>687</v>
      </c>
      <c r="D4899" s="110">
        <v>0.34300000000000003</v>
      </c>
    </row>
    <row r="4900" spans="1:4">
      <c r="A4900" s="34" t="s">
        <v>294</v>
      </c>
      <c r="B4900" s="120" t="s">
        <v>331</v>
      </c>
      <c r="C4900" s="109" t="s">
        <v>410</v>
      </c>
      <c r="D4900" s="108">
        <v>1.5580000000000001</v>
      </c>
    </row>
    <row r="4901" spans="1:4">
      <c r="A4901" s="34" t="s">
        <v>294</v>
      </c>
      <c r="B4901" s="120" t="s">
        <v>331</v>
      </c>
      <c r="C4901" s="113" t="s">
        <v>688</v>
      </c>
      <c r="D4901" s="115">
        <v>2.8</v>
      </c>
    </row>
    <row r="4902" spans="1:4">
      <c r="A4902" s="34" t="s">
        <v>294</v>
      </c>
      <c r="B4902" s="120" t="s">
        <v>331</v>
      </c>
      <c r="C4902" s="113" t="s">
        <v>187</v>
      </c>
      <c r="D4902" s="112">
        <v>3.1</v>
      </c>
    </row>
    <row r="4903" spans="1:4">
      <c r="A4903" s="34" t="s">
        <v>294</v>
      </c>
      <c r="B4903" s="120" t="s">
        <v>331</v>
      </c>
      <c r="C4903" s="114" t="s">
        <v>689</v>
      </c>
      <c r="D4903" s="112">
        <v>0.11700000000000001</v>
      </c>
    </row>
    <row r="4904" spans="1:4">
      <c r="A4904" s="34" t="s">
        <v>294</v>
      </c>
      <c r="B4904" s="120" t="s">
        <v>331</v>
      </c>
      <c r="C4904" s="113" t="s">
        <v>690</v>
      </c>
      <c r="D4904" s="115">
        <v>0.58299999999999996</v>
      </c>
    </row>
    <row r="4905" spans="1:4">
      <c r="A4905" s="34" t="s">
        <v>294</v>
      </c>
      <c r="B4905" s="120" t="s">
        <v>331</v>
      </c>
      <c r="C4905" s="114" t="s">
        <v>408</v>
      </c>
      <c r="D4905" s="110">
        <v>1.8779999999999999</v>
      </c>
    </row>
    <row r="4906" spans="1:4">
      <c r="A4906" s="34" t="s">
        <v>294</v>
      </c>
      <c r="B4906" s="120" t="s">
        <v>331</v>
      </c>
      <c r="C4906" s="113" t="s">
        <v>412</v>
      </c>
      <c r="D4906" s="115">
        <v>9.9000000000000005E-2</v>
      </c>
    </row>
    <row r="4907" spans="1:4">
      <c r="A4907" s="34" t="s">
        <v>294</v>
      </c>
      <c r="B4907" s="120" t="s">
        <v>331</v>
      </c>
      <c r="C4907" s="113" t="s">
        <v>691</v>
      </c>
      <c r="D4907" s="112">
        <v>8.4350000000000005</v>
      </c>
    </row>
    <row r="4908" spans="1:4">
      <c r="A4908" s="34" t="s">
        <v>294</v>
      </c>
      <c r="B4908" s="120" t="s">
        <v>331</v>
      </c>
      <c r="C4908" s="113" t="s">
        <v>692</v>
      </c>
      <c r="D4908" s="115">
        <v>0.20699999999999999</v>
      </c>
    </row>
    <row r="4909" spans="1:4">
      <c r="A4909" s="34" t="s">
        <v>294</v>
      </c>
      <c r="B4909" s="120" t="s">
        <v>331</v>
      </c>
      <c r="C4909" s="114" t="s">
        <v>25</v>
      </c>
      <c r="D4909" s="107">
        <v>1.8580000000000001</v>
      </c>
    </row>
    <row r="4910" spans="1:4">
      <c r="A4910" s="34" t="s">
        <v>294</v>
      </c>
      <c r="B4910" s="120" t="s">
        <v>331</v>
      </c>
      <c r="C4910" s="106" t="s">
        <v>693</v>
      </c>
      <c r="D4910" s="110">
        <v>2.206</v>
      </c>
    </row>
    <row r="4911" spans="1:4">
      <c r="A4911" s="34" t="s">
        <v>294</v>
      </c>
      <c r="B4911" s="120" t="s">
        <v>331</v>
      </c>
      <c r="C4911" s="114" t="s">
        <v>414</v>
      </c>
      <c r="D4911" s="115">
        <v>0.55000000000000004</v>
      </c>
    </row>
    <row r="4912" spans="1:4">
      <c r="A4912" s="34" t="s">
        <v>294</v>
      </c>
      <c r="B4912" s="120" t="s">
        <v>331</v>
      </c>
      <c r="C4912" s="114" t="s">
        <v>51</v>
      </c>
      <c r="D4912" s="112">
        <v>4.2</v>
      </c>
    </row>
    <row r="4913" spans="1:4">
      <c r="A4913" s="34" t="s">
        <v>294</v>
      </c>
      <c r="B4913" s="120" t="s">
        <v>331</v>
      </c>
      <c r="C4913" s="114" t="s">
        <v>415</v>
      </c>
      <c r="D4913" s="110">
        <v>3.0030000000000001</v>
      </c>
    </row>
    <row r="4914" spans="1:4">
      <c r="A4914" s="34" t="s">
        <v>294</v>
      </c>
      <c r="B4914" s="120" t="s">
        <v>331</v>
      </c>
      <c r="C4914" s="106" t="s">
        <v>416</v>
      </c>
      <c r="D4914" s="110">
        <v>4</v>
      </c>
    </row>
    <row r="4915" spans="1:4">
      <c r="A4915" s="34" t="s">
        <v>294</v>
      </c>
      <c r="B4915" s="120" t="s">
        <v>331</v>
      </c>
      <c r="C4915" s="114" t="s">
        <v>417</v>
      </c>
      <c r="D4915" s="110">
        <v>1.0129999999999999</v>
      </c>
    </row>
    <row r="4916" spans="1:4">
      <c r="A4916" s="34" t="s">
        <v>294</v>
      </c>
      <c r="B4916" s="120" t="s">
        <v>331</v>
      </c>
      <c r="C4916" s="114" t="s">
        <v>418</v>
      </c>
      <c r="D4916" s="110">
        <v>5.2</v>
      </c>
    </row>
    <row r="4917" spans="1:4">
      <c r="A4917" s="34" t="s">
        <v>294</v>
      </c>
      <c r="B4917" s="120" t="s">
        <v>331</v>
      </c>
      <c r="C4917" s="114" t="s">
        <v>192</v>
      </c>
      <c r="D4917" s="110">
        <v>1.1779999999999999</v>
      </c>
    </row>
    <row r="4918" spans="1:4">
      <c r="A4918" s="34" t="s">
        <v>294</v>
      </c>
      <c r="B4918" s="120" t="s">
        <v>331</v>
      </c>
      <c r="C4918" s="114" t="s">
        <v>131</v>
      </c>
      <c r="D4918" s="110">
        <v>1.615</v>
      </c>
    </row>
    <row r="4919" spans="1:4">
      <c r="A4919" s="34" t="s">
        <v>294</v>
      </c>
      <c r="B4919" s="120" t="s">
        <v>331</v>
      </c>
      <c r="C4919" s="106" t="s">
        <v>694</v>
      </c>
      <c r="D4919" s="118">
        <v>0.86499999999999999</v>
      </c>
    </row>
    <row r="4920" spans="1:4">
      <c r="A4920" s="34" t="s">
        <v>294</v>
      </c>
      <c r="B4920" s="120" t="s">
        <v>331</v>
      </c>
      <c r="C4920" s="109" t="s">
        <v>421</v>
      </c>
      <c r="D4920" s="117">
        <v>1.024</v>
      </c>
    </row>
    <row r="4921" spans="1:4">
      <c r="A4921" s="34" t="s">
        <v>294</v>
      </c>
      <c r="B4921" s="120" t="s">
        <v>331</v>
      </c>
      <c r="C4921" s="109" t="s">
        <v>695</v>
      </c>
      <c r="D4921" s="117">
        <v>1.2</v>
      </c>
    </row>
    <row r="4922" spans="1:4">
      <c r="A4922" s="34" t="s">
        <v>294</v>
      </c>
      <c r="B4922" s="120" t="s">
        <v>331</v>
      </c>
      <c r="C4922" s="109" t="s">
        <v>696</v>
      </c>
      <c r="D4922" s="117">
        <v>0.33900000000000002</v>
      </c>
    </row>
    <row r="4923" spans="1:4">
      <c r="A4923" s="34" t="s">
        <v>294</v>
      </c>
      <c r="B4923" s="120" t="s">
        <v>331</v>
      </c>
      <c r="C4923" s="109" t="s">
        <v>43</v>
      </c>
      <c r="D4923" s="117">
        <v>1.0720000000000001</v>
      </c>
    </row>
    <row r="4924" spans="1:4">
      <c r="A4924" s="34" t="s">
        <v>294</v>
      </c>
      <c r="B4924" s="120" t="s">
        <v>331</v>
      </c>
      <c r="C4924" s="113" t="s">
        <v>697</v>
      </c>
      <c r="D4924" s="115">
        <v>0.8</v>
      </c>
    </row>
    <row r="4925" spans="1:4">
      <c r="A4925" s="34" t="s">
        <v>294</v>
      </c>
      <c r="B4925" s="120" t="s">
        <v>331</v>
      </c>
      <c r="C4925" s="113" t="s">
        <v>698</v>
      </c>
      <c r="D4925" s="115">
        <v>2.5329999999999999</v>
      </c>
    </row>
    <row r="4926" spans="1:4">
      <c r="A4926" s="34" t="s">
        <v>294</v>
      </c>
      <c r="B4926" s="120" t="s">
        <v>331</v>
      </c>
      <c r="C4926" s="114" t="s">
        <v>334</v>
      </c>
      <c r="D4926" s="112">
        <v>0.06</v>
      </c>
    </row>
    <row r="4927" spans="1:4">
      <c r="A4927" s="34" t="s">
        <v>294</v>
      </c>
      <c r="B4927" s="120" t="s">
        <v>331</v>
      </c>
      <c r="C4927" s="114" t="s">
        <v>699</v>
      </c>
      <c r="D4927" s="110">
        <v>0.60299999999999998</v>
      </c>
    </row>
    <row r="4928" spans="1:4">
      <c r="A4928" s="34" t="s">
        <v>294</v>
      </c>
      <c r="B4928" s="120" t="s">
        <v>331</v>
      </c>
      <c r="C4928" s="114" t="s">
        <v>335</v>
      </c>
      <c r="D4928" s="107">
        <v>3</v>
      </c>
    </row>
    <row r="4929" spans="1:4">
      <c r="A4929" s="34" t="s">
        <v>294</v>
      </c>
      <c r="B4929" s="120" t="s">
        <v>331</v>
      </c>
      <c r="C4929" s="113" t="s">
        <v>336</v>
      </c>
      <c r="D4929" s="107">
        <v>2.0499999999999998</v>
      </c>
    </row>
    <row r="4930" spans="1:4">
      <c r="A4930" s="34" t="s">
        <v>294</v>
      </c>
      <c r="B4930" s="120" t="s">
        <v>331</v>
      </c>
      <c r="C4930" s="113" t="s">
        <v>337</v>
      </c>
      <c r="D4930" s="107">
        <v>5</v>
      </c>
    </row>
    <row r="4931" spans="1:4">
      <c r="A4931" s="34" t="s">
        <v>294</v>
      </c>
      <c r="B4931" s="120" t="s">
        <v>331</v>
      </c>
      <c r="C4931" s="113" t="s">
        <v>700</v>
      </c>
      <c r="D4931" s="115">
        <v>1</v>
      </c>
    </row>
    <row r="4932" spans="1:4">
      <c r="A4932" s="34" t="s">
        <v>294</v>
      </c>
      <c r="B4932" s="120" t="s">
        <v>331</v>
      </c>
      <c r="C4932" s="114" t="s">
        <v>126</v>
      </c>
      <c r="D4932" s="110">
        <v>1.3859999999999999</v>
      </c>
    </row>
    <row r="4933" spans="1:4">
      <c r="A4933" s="34" t="s">
        <v>294</v>
      </c>
      <c r="B4933" s="120" t="s">
        <v>331</v>
      </c>
      <c r="C4933" s="109" t="s">
        <v>297</v>
      </c>
      <c r="D4933" s="108">
        <v>2.86</v>
      </c>
    </row>
    <row r="4934" spans="1:4">
      <c r="A4934" s="34" t="s">
        <v>294</v>
      </c>
      <c r="B4934" s="120" t="s">
        <v>331</v>
      </c>
      <c r="C4934" s="114" t="s">
        <v>333</v>
      </c>
      <c r="D4934" s="110">
        <v>2.0310000000000001</v>
      </c>
    </row>
    <row r="4935" spans="1:4">
      <c r="A4935" s="34" t="s">
        <v>294</v>
      </c>
      <c r="B4935" s="120" t="s">
        <v>331</v>
      </c>
      <c r="C4935" s="113" t="s">
        <v>701</v>
      </c>
      <c r="D4935" s="115">
        <v>1.1739999999999999</v>
      </c>
    </row>
    <row r="4936" spans="1:4">
      <c r="A4936" s="34" t="s">
        <v>294</v>
      </c>
      <c r="B4936" s="120" t="s">
        <v>331</v>
      </c>
      <c r="C4936" s="114" t="s">
        <v>702</v>
      </c>
      <c r="D4936" s="107">
        <v>2.5</v>
      </c>
    </row>
    <row r="4937" spans="1:4">
      <c r="A4937" s="34" t="s">
        <v>294</v>
      </c>
      <c r="B4937" s="120" t="s">
        <v>331</v>
      </c>
      <c r="C4937" s="113" t="s">
        <v>703</v>
      </c>
      <c r="D4937" s="115">
        <v>0.41199999999999998</v>
      </c>
    </row>
    <row r="4938" spans="1:4">
      <c r="A4938" s="34" t="s">
        <v>294</v>
      </c>
      <c r="B4938" s="120" t="s">
        <v>331</v>
      </c>
      <c r="C4938" s="113" t="s">
        <v>704</v>
      </c>
      <c r="D4938" s="115">
        <v>2.2589999999999999</v>
      </c>
    </row>
    <row r="4939" spans="1:4">
      <c r="A4939" s="34" t="s">
        <v>294</v>
      </c>
      <c r="B4939" s="120" t="s">
        <v>331</v>
      </c>
      <c r="C4939" s="114" t="s">
        <v>705</v>
      </c>
      <c r="D4939" s="112">
        <v>2.0459999999999998</v>
      </c>
    </row>
    <row r="4940" spans="1:4">
      <c r="A4940" s="34" t="s">
        <v>294</v>
      </c>
      <c r="B4940" s="120" t="s">
        <v>331</v>
      </c>
      <c r="C4940" s="109" t="s">
        <v>706</v>
      </c>
      <c r="D4940" s="117">
        <v>1.53</v>
      </c>
    </row>
    <row r="4941" spans="1:4">
      <c r="A4941" s="34" t="s">
        <v>294</v>
      </c>
      <c r="B4941" s="120" t="s">
        <v>331</v>
      </c>
      <c r="C4941" s="109" t="s">
        <v>298</v>
      </c>
      <c r="D4941" s="117">
        <v>1.53</v>
      </c>
    </row>
    <row r="4942" spans="1:4">
      <c r="A4942" s="34" t="s">
        <v>294</v>
      </c>
      <c r="B4942" s="120" t="s">
        <v>331</v>
      </c>
      <c r="C4942" s="114" t="s">
        <v>707</v>
      </c>
      <c r="D4942" s="110">
        <v>1.835</v>
      </c>
    </row>
    <row r="4943" spans="1:4">
      <c r="A4943" s="34" t="s">
        <v>294</v>
      </c>
      <c r="B4943" s="120" t="s">
        <v>331</v>
      </c>
      <c r="C4943" s="109" t="s">
        <v>708</v>
      </c>
      <c r="D4943" s="108">
        <v>4.9000000000000004</v>
      </c>
    </row>
    <row r="4944" spans="1:4">
      <c r="A4944" s="34" t="s">
        <v>294</v>
      </c>
      <c r="B4944" s="120" t="s">
        <v>331</v>
      </c>
      <c r="C4944" s="109" t="s">
        <v>709</v>
      </c>
      <c r="D4944" s="108">
        <v>2.57</v>
      </c>
    </row>
    <row r="4945" spans="1:4">
      <c r="A4945" s="34" t="s">
        <v>294</v>
      </c>
      <c r="B4945" s="120" t="s">
        <v>331</v>
      </c>
      <c r="C4945" s="114" t="s">
        <v>710</v>
      </c>
      <c r="D4945" s="107">
        <v>3.089</v>
      </c>
    </row>
    <row r="4946" spans="1:4">
      <c r="A4946" s="34" t="s">
        <v>294</v>
      </c>
      <c r="B4946" s="120" t="s">
        <v>331</v>
      </c>
      <c r="C4946" s="109" t="s">
        <v>711</v>
      </c>
      <c r="D4946" s="117">
        <v>0.496</v>
      </c>
    </row>
    <row r="4947" spans="1:4">
      <c r="A4947" s="34" t="s">
        <v>294</v>
      </c>
      <c r="B4947" s="120" t="s">
        <v>331</v>
      </c>
      <c r="C4947" s="109" t="s">
        <v>712</v>
      </c>
      <c r="D4947" s="117">
        <v>3.173</v>
      </c>
    </row>
    <row r="4948" spans="1:4">
      <c r="A4948" s="34" t="s">
        <v>294</v>
      </c>
      <c r="B4948" s="120" t="s">
        <v>331</v>
      </c>
      <c r="C4948" s="109" t="s">
        <v>713</v>
      </c>
      <c r="D4948" s="117">
        <v>1.59</v>
      </c>
    </row>
    <row r="4949" spans="1:4">
      <c r="A4949" s="34" t="s">
        <v>294</v>
      </c>
      <c r="B4949" s="120" t="s">
        <v>331</v>
      </c>
      <c r="C4949" s="113" t="s">
        <v>343</v>
      </c>
      <c r="D4949" s="115">
        <v>0.90600000000000003</v>
      </c>
    </row>
    <row r="4950" spans="1:4">
      <c r="A4950" s="34" t="s">
        <v>294</v>
      </c>
      <c r="B4950" s="120" t="s">
        <v>331</v>
      </c>
      <c r="C4950" s="113" t="s">
        <v>344</v>
      </c>
      <c r="D4950" s="115">
        <v>9.4E-2</v>
      </c>
    </row>
    <row r="4951" spans="1:4">
      <c r="A4951" s="34" t="s">
        <v>294</v>
      </c>
      <c r="B4951" s="120" t="s">
        <v>331</v>
      </c>
      <c r="C4951" s="114" t="s">
        <v>345</v>
      </c>
      <c r="D4951" s="116">
        <v>3.2</v>
      </c>
    </row>
    <row r="4952" spans="1:4">
      <c r="A4952" s="34" t="s">
        <v>294</v>
      </c>
      <c r="B4952" s="120" t="s">
        <v>331</v>
      </c>
      <c r="C4952" s="113" t="s">
        <v>714</v>
      </c>
      <c r="D4952" s="116">
        <v>3.0739999999999998</v>
      </c>
    </row>
    <row r="4953" spans="1:4">
      <c r="A4953" s="34" t="s">
        <v>294</v>
      </c>
      <c r="B4953" s="120" t="s">
        <v>331</v>
      </c>
      <c r="C4953" s="113" t="s">
        <v>715</v>
      </c>
      <c r="D4953" s="115">
        <v>3.5</v>
      </c>
    </row>
    <row r="4954" spans="1:4">
      <c r="A4954" s="34" t="s">
        <v>294</v>
      </c>
      <c r="B4954" s="120" t="s">
        <v>331</v>
      </c>
      <c r="C4954" s="109" t="s">
        <v>716</v>
      </c>
      <c r="D4954" s="108">
        <v>1.32</v>
      </c>
    </row>
    <row r="4955" spans="1:4">
      <c r="A4955" s="34" t="s">
        <v>294</v>
      </c>
      <c r="B4955" s="120" t="s">
        <v>331</v>
      </c>
      <c r="C4955" s="109" t="s">
        <v>717</v>
      </c>
      <c r="D4955" s="108">
        <v>3.552</v>
      </c>
    </row>
    <row r="4956" spans="1:4">
      <c r="A4956" s="34" t="s">
        <v>294</v>
      </c>
      <c r="B4956" s="120" t="s">
        <v>331</v>
      </c>
      <c r="C4956" s="114" t="s">
        <v>350</v>
      </c>
      <c r="D4956" s="112">
        <v>3</v>
      </c>
    </row>
    <row r="4957" spans="1:4" ht="16.5" customHeight="1">
      <c r="A4957" s="34" t="s">
        <v>294</v>
      </c>
      <c r="B4957" s="120" t="s">
        <v>331</v>
      </c>
      <c r="C4957" s="114" t="s">
        <v>351</v>
      </c>
      <c r="D4957" s="110">
        <v>6.3120000000000003</v>
      </c>
    </row>
    <row r="4958" spans="1:4">
      <c r="A4958" s="34" t="s">
        <v>294</v>
      </c>
      <c r="B4958" s="120" t="s">
        <v>331</v>
      </c>
      <c r="C4958" s="114" t="s">
        <v>352</v>
      </c>
      <c r="D4958" s="110">
        <v>3.6720000000000002</v>
      </c>
    </row>
    <row r="4959" spans="1:4">
      <c r="A4959" s="34" t="s">
        <v>294</v>
      </c>
      <c r="B4959" s="120" t="s">
        <v>331</v>
      </c>
      <c r="C4959" s="109" t="s">
        <v>353</v>
      </c>
      <c r="D4959" s="117">
        <v>0.72599999999999998</v>
      </c>
    </row>
    <row r="4960" spans="1:4">
      <c r="A4960" s="34" t="s">
        <v>294</v>
      </c>
      <c r="B4960" s="120" t="s">
        <v>331</v>
      </c>
      <c r="C4960" s="109" t="s">
        <v>354</v>
      </c>
      <c r="D4960" s="117">
        <v>3.923</v>
      </c>
    </row>
    <row r="4961" spans="1:4">
      <c r="A4961" s="34" t="s">
        <v>294</v>
      </c>
      <c r="B4961" s="120" t="s">
        <v>331</v>
      </c>
      <c r="C4961" s="114" t="s">
        <v>186</v>
      </c>
      <c r="D4961" s="110">
        <v>3.2</v>
      </c>
    </row>
    <row r="4962" spans="1:4">
      <c r="A4962" s="34" t="s">
        <v>294</v>
      </c>
      <c r="B4962" s="120" t="s">
        <v>331</v>
      </c>
      <c r="C4962" s="114" t="s">
        <v>265</v>
      </c>
      <c r="D4962" s="115">
        <v>0.92500000000000004</v>
      </c>
    </row>
    <row r="4963" spans="1:4">
      <c r="A4963" s="34" t="s">
        <v>294</v>
      </c>
      <c r="B4963" s="120" t="s">
        <v>331</v>
      </c>
      <c r="C4963" s="114" t="s">
        <v>299</v>
      </c>
      <c r="D4963" s="119">
        <v>1.7370000000000001</v>
      </c>
    </row>
    <row r="4964" spans="1:4">
      <c r="A4964" s="34" t="s">
        <v>294</v>
      </c>
      <c r="B4964" s="120" t="s">
        <v>331</v>
      </c>
      <c r="C4964" s="114" t="s">
        <v>718</v>
      </c>
      <c r="D4964" s="115">
        <v>2.16</v>
      </c>
    </row>
    <row r="4965" spans="1:4">
      <c r="A4965" s="34" t="s">
        <v>294</v>
      </c>
      <c r="B4965" s="120" t="s">
        <v>331</v>
      </c>
      <c r="C4965" s="113" t="s">
        <v>719</v>
      </c>
      <c r="D4965" s="115">
        <v>1</v>
      </c>
    </row>
    <row r="4966" spans="1:4">
      <c r="A4966" s="34" t="s">
        <v>294</v>
      </c>
      <c r="B4966" s="120" t="s">
        <v>331</v>
      </c>
      <c r="C4966" s="114" t="s">
        <v>720</v>
      </c>
      <c r="D4966" s="110">
        <v>0.11700000000000001</v>
      </c>
    </row>
    <row r="4967" spans="1:4">
      <c r="A4967" s="34" t="s">
        <v>294</v>
      </c>
      <c r="B4967" s="120" t="s">
        <v>331</v>
      </c>
      <c r="C4967" s="114" t="s">
        <v>147</v>
      </c>
      <c r="D4967" s="110">
        <v>1.9</v>
      </c>
    </row>
    <row r="4968" spans="1:4">
      <c r="A4968" s="34" t="s">
        <v>294</v>
      </c>
      <c r="B4968" s="120" t="s">
        <v>331</v>
      </c>
      <c r="C4968" s="114" t="s">
        <v>266</v>
      </c>
      <c r="D4968" s="110">
        <v>4.5</v>
      </c>
    </row>
    <row r="4969" spans="1:4">
      <c r="A4969" s="34" t="s">
        <v>294</v>
      </c>
      <c r="B4969" s="120" t="s">
        <v>331</v>
      </c>
      <c r="C4969" s="114" t="s">
        <v>721</v>
      </c>
      <c r="D4969" s="115">
        <v>0.31900000000000001</v>
      </c>
    </row>
    <row r="4970" spans="1:4" ht="14.25" customHeight="1">
      <c r="A4970" s="34" t="s">
        <v>294</v>
      </c>
      <c r="B4970" s="120" t="s">
        <v>331</v>
      </c>
      <c r="C4970" s="114" t="s">
        <v>722</v>
      </c>
      <c r="D4970" s="115">
        <v>7.3</v>
      </c>
    </row>
    <row r="4971" spans="1:4" ht="14.25" customHeight="1">
      <c r="A4971" s="34" t="s">
        <v>294</v>
      </c>
      <c r="B4971" s="120" t="s">
        <v>331</v>
      </c>
      <c r="C4971" s="113" t="s">
        <v>723</v>
      </c>
      <c r="D4971" s="115">
        <v>0.68200000000000005</v>
      </c>
    </row>
    <row r="4972" spans="1:4">
      <c r="A4972" s="34" t="s">
        <v>294</v>
      </c>
      <c r="B4972" s="120" t="s">
        <v>331</v>
      </c>
      <c r="C4972" s="114" t="s">
        <v>724</v>
      </c>
      <c r="D4972" s="110">
        <v>1.5649999999999999</v>
      </c>
    </row>
    <row r="4973" spans="1:4">
      <c r="A4973" s="34" t="s">
        <v>294</v>
      </c>
      <c r="B4973" s="120" t="s">
        <v>331</v>
      </c>
      <c r="C4973" s="114" t="s">
        <v>725</v>
      </c>
      <c r="D4973" s="110">
        <v>1.042</v>
      </c>
    </row>
    <row r="4974" spans="1:4">
      <c r="A4974" s="34" t="s">
        <v>294</v>
      </c>
      <c r="B4974" s="120" t="s">
        <v>331</v>
      </c>
      <c r="C4974" s="109" t="s">
        <v>366</v>
      </c>
      <c r="D4974" s="117">
        <v>3.5</v>
      </c>
    </row>
    <row r="4975" spans="1:4">
      <c r="A4975" s="34" t="s">
        <v>294</v>
      </c>
      <c r="B4975" s="120" t="s">
        <v>331</v>
      </c>
      <c r="C4975" s="109" t="s">
        <v>726</v>
      </c>
      <c r="D4975" s="108">
        <v>1.371</v>
      </c>
    </row>
    <row r="4976" spans="1:4">
      <c r="A4976" s="34" t="s">
        <v>294</v>
      </c>
      <c r="B4976" s="120" t="s">
        <v>331</v>
      </c>
      <c r="C4976" s="113" t="s">
        <v>367</v>
      </c>
      <c r="D4976" s="115">
        <v>8.1999999999999993</v>
      </c>
    </row>
    <row r="4977" spans="1:4">
      <c r="A4977" s="34" t="s">
        <v>294</v>
      </c>
      <c r="B4977" s="120" t="s">
        <v>331</v>
      </c>
      <c r="C4977" s="109" t="s">
        <v>270</v>
      </c>
      <c r="D4977" s="117">
        <v>1.2</v>
      </c>
    </row>
    <row r="4978" spans="1:4">
      <c r="A4978" s="34" t="s">
        <v>294</v>
      </c>
      <c r="B4978" s="120" t="s">
        <v>331</v>
      </c>
      <c r="C4978" s="114" t="s">
        <v>727</v>
      </c>
      <c r="D4978" s="112">
        <v>3.3</v>
      </c>
    </row>
    <row r="4979" spans="1:4">
      <c r="A4979" s="34" t="s">
        <v>294</v>
      </c>
      <c r="B4979" s="120" t="s">
        <v>331</v>
      </c>
      <c r="C4979" s="114" t="s">
        <v>728</v>
      </c>
      <c r="D4979" s="107">
        <v>3</v>
      </c>
    </row>
    <row r="4980" spans="1:4">
      <c r="A4980" s="34" t="s">
        <v>294</v>
      </c>
      <c r="B4980" s="120" t="s">
        <v>331</v>
      </c>
      <c r="C4980" s="114" t="s">
        <v>201</v>
      </c>
      <c r="D4980" s="110">
        <v>3.7509999999999999</v>
      </c>
    </row>
    <row r="4981" spans="1:4">
      <c r="A4981" s="34" t="s">
        <v>294</v>
      </c>
      <c r="B4981" s="120" t="s">
        <v>331</v>
      </c>
      <c r="C4981" s="114" t="s">
        <v>269</v>
      </c>
      <c r="D4981" s="110">
        <v>0.45500000000000002</v>
      </c>
    </row>
    <row r="4982" spans="1:4">
      <c r="A4982" s="34" t="s">
        <v>294</v>
      </c>
      <c r="B4982" s="120" t="s">
        <v>331</v>
      </c>
      <c r="C4982" s="109" t="s">
        <v>195</v>
      </c>
      <c r="D4982" s="117">
        <v>3.25</v>
      </c>
    </row>
    <row r="4983" spans="1:4">
      <c r="A4983" s="34" t="s">
        <v>294</v>
      </c>
      <c r="B4983" s="120" t="s">
        <v>331</v>
      </c>
      <c r="C4983" s="113" t="s">
        <v>729</v>
      </c>
      <c r="D4983" s="115">
        <v>0.57499999999999996</v>
      </c>
    </row>
    <row r="4984" spans="1:4">
      <c r="A4984" s="34" t="s">
        <v>294</v>
      </c>
      <c r="B4984" s="120" t="s">
        <v>331</v>
      </c>
      <c r="C4984" s="114" t="s">
        <v>730</v>
      </c>
      <c r="D4984" s="110">
        <v>1.732</v>
      </c>
    </row>
    <row r="4985" spans="1:4">
      <c r="A4985" s="34" t="s">
        <v>294</v>
      </c>
      <c r="B4985" s="120" t="s">
        <v>331</v>
      </c>
      <c r="C4985" s="114" t="s">
        <v>731</v>
      </c>
      <c r="D4985" s="107">
        <v>10</v>
      </c>
    </row>
    <row r="4986" spans="1:4">
      <c r="A4986" s="34" t="s">
        <v>294</v>
      </c>
      <c r="B4986" s="120" t="s">
        <v>331</v>
      </c>
      <c r="C4986" s="114" t="s">
        <v>732</v>
      </c>
      <c r="D4986" s="112">
        <v>1.3</v>
      </c>
    </row>
    <row r="4987" spans="1:4">
      <c r="A4987" s="34" t="s">
        <v>294</v>
      </c>
      <c r="B4987" s="120" t="s">
        <v>331</v>
      </c>
      <c r="C4987" s="114" t="s">
        <v>733</v>
      </c>
      <c r="D4987" s="112">
        <v>1.5</v>
      </c>
    </row>
    <row r="4988" spans="1:4">
      <c r="A4988" s="34" t="s">
        <v>294</v>
      </c>
      <c r="B4988" s="120" t="s">
        <v>331</v>
      </c>
      <c r="C4988" s="113" t="s">
        <v>200</v>
      </c>
      <c r="D4988" s="115">
        <v>9.9</v>
      </c>
    </row>
    <row r="4989" spans="1:4">
      <c r="A4989" s="34" t="s">
        <v>294</v>
      </c>
      <c r="B4989" s="120" t="s">
        <v>331</v>
      </c>
      <c r="C4989" s="114" t="s">
        <v>271</v>
      </c>
      <c r="D4989" s="110">
        <v>8.8000000000000007</v>
      </c>
    </row>
    <row r="4990" spans="1:4">
      <c r="A4990" s="34" t="s">
        <v>294</v>
      </c>
      <c r="B4990" s="120" t="s">
        <v>331</v>
      </c>
      <c r="C4990" s="106" t="s">
        <v>272</v>
      </c>
      <c r="D4990" s="110">
        <v>5.2</v>
      </c>
    </row>
    <row r="4991" spans="1:4">
      <c r="A4991" s="34" t="s">
        <v>294</v>
      </c>
      <c r="B4991" s="120" t="s">
        <v>331</v>
      </c>
      <c r="C4991" s="113" t="s">
        <v>734</v>
      </c>
      <c r="D4991" s="115">
        <v>3.8</v>
      </c>
    </row>
    <row r="4992" spans="1:4">
      <c r="A4992" s="34" t="s">
        <v>294</v>
      </c>
      <c r="B4992" s="120" t="s">
        <v>331</v>
      </c>
      <c r="C4992" s="113" t="s">
        <v>735</v>
      </c>
      <c r="D4992" s="115">
        <v>5</v>
      </c>
    </row>
    <row r="4993" spans="1:4">
      <c r="A4993" s="34" t="s">
        <v>294</v>
      </c>
      <c r="B4993" s="120" t="s">
        <v>331</v>
      </c>
      <c r="C4993" s="113" t="s">
        <v>380</v>
      </c>
      <c r="D4993" s="115">
        <v>0.52500000000000002</v>
      </c>
    </row>
    <row r="4994" spans="1:4">
      <c r="A4994" s="34" t="s">
        <v>294</v>
      </c>
      <c r="B4994" s="120" t="s">
        <v>331</v>
      </c>
      <c r="C4994" s="113" t="s">
        <v>737</v>
      </c>
      <c r="D4994" s="115">
        <v>5.3</v>
      </c>
    </row>
    <row r="4995" spans="1:4">
      <c r="A4995" s="34" t="s">
        <v>294</v>
      </c>
      <c r="B4995" s="120" t="s">
        <v>331</v>
      </c>
      <c r="C4995" s="114" t="s">
        <v>738</v>
      </c>
      <c r="D4995" s="112">
        <v>5.2</v>
      </c>
    </row>
    <row r="4996" spans="1:4">
      <c r="A4996" s="34" t="s">
        <v>294</v>
      </c>
      <c r="B4996" s="120" t="s">
        <v>331</v>
      </c>
      <c r="C4996" s="109" t="s">
        <v>739</v>
      </c>
      <c r="D4996" s="115">
        <v>4.2869999999999999</v>
      </c>
    </row>
    <row r="4997" spans="1:4">
      <c r="A4997" s="34" t="s">
        <v>294</v>
      </c>
      <c r="B4997" s="120" t="s">
        <v>331</v>
      </c>
      <c r="C4997" s="109" t="s">
        <v>198</v>
      </c>
      <c r="D4997" s="115">
        <v>6.7</v>
      </c>
    </row>
    <row r="4998" spans="1:4">
      <c r="A4998" s="34" t="s">
        <v>294</v>
      </c>
      <c r="B4998" s="120" t="s">
        <v>331</v>
      </c>
      <c r="C4998" s="114" t="s">
        <v>199</v>
      </c>
      <c r="D4998" s="115">
        <v>6.3</v>
      </c>
    </row>
    <row r="4999" spans="1:4">
      <c r="A4999" s="34" t="s">
        <v>294</v>
      </c>
      <c r="B4999" s="120" t="s">
        <v>331</v>
      </c>
      <c r="C4999" s="114" t="s">
        <v>378</v>
      </c>
      <c r="D4999" s="110">
        <v>2.5289999999999999</v>
      </c>
    </row>
    <row r="5000" spans="1:4">
      <c r="A5000" s="34" t="s">
        <v>294</v>
      </c>
      <c r="B5000" s="120" t="s">
        <v>331</v>
      </c>
      <c r="C5000" s="114" t="s">
        <v>740</v>
      </c>
      <c r="D5000" s="110">
        <v>2.1349999999999998</v>
      </c>
    </row>
    <row r="5001" spans="1:4">
      <c r="A5001" s="34" t="s">
        <v>294</v>
      </c>
      <c r="B5001" s="120" t="s">
        <v>331</v>
      </c>
      <c r="C5001" s="114" t="s">
        <v>741</v>
      </c>
      <c r="D5001" s="110">
        <v>2.29</v>
      </c>
    </row>
    <row r="5002" spans="1:4">
      <c r="A5002" s="34" t="s">
        <v>294</v>
      </c>
      <c r="B5002" s="120" t="s">
        <v>331</v>
      </c>
      <c r="C5002" s="113" t="s">
        <v>742</v>
      </c>
      <c r="D5002" s="115">
        <v>1.3919999999999999</v>
      </c>
    </row>
    <row r="5003" spans="1:4">
      <c r="A5003" s="34" t="s">
        <v>294</v>
      </c>
      <c r="B5003" s="120" t="s">
        <v>331</v>
      </c>
      <c r="C5003" s="113" t="s">
        <v>743</v>
      </c>
      <c r="D5003" s="115">
        <v>2.202</v>
      </c>
    </row>
    <row r="5004" spans="1:4">
      <c r="A5004" s="34" t="s">
        <v>294</v>
      </c>
      <c r="B5004" s="120" t="s">
        <v>331</v>
      </c>
      <c r="C5004" s="109" t="s">
        <v>274</v>
      </c>
      <c r="D5004" s="117">
        <v>2.1</v>
      </c>
    </row>
    <row r="5005" spans="1:4">
      <c r="A5005" s="34" t="s">
        <v>294</v>
      </c>
      <c r="B5005" s="120" t="s">
        <v>331</v>
      </c>
      <c r="C5005" s="113" t="s">
        <v>744</v>
      </c>
      <c r="D5005" s="115">
        <v>3.6</v>
      </c>
    </row>
    <row r="5006" spans="1:4">
      <c r="A5006" s="34" t="s">
        <v>294</v>
      </c>
      <c r="B5006" s="120" t="s">
        <v>331</v>
      </c>
      <c r="C5006" s="113" t="s">
        <v>745</v>
      </c>
      <c r="D5006" s="115">
        <v>3.7</v>
      </c>
    </row>
    <row r="5007" spans="1:4">
      <c r="A5007" s="34" t="s">
        <v>294</v>
      </c>
      <c r="B5007" s="120" t="s">
        <v>331</v>
      </c>
      <c r="C5007" s="113" t="s">
        <v>316</v>
      </c>
      <c r="D5007" s="115">
        <v>3.7</v>
      </c>
    </row>
    <row r="5008" spans="1:4">
      <c r="A5008" s="34" t="s">
        <v>294</v>
      </c>
      <c r="B5008" s="120" t="s">
        <v>331</v>
      </c>
      <c r="C5008" s="113" t="s">
        <v>746</v>
      </c>
      <c r="D5008" s="115">
        <v>0.7</v>
      </c>
    </row>
    <row r="5009" spans="1:4">
      <c r="A5009" s="34" t="s">
        <v>294</v>
      </c>
      <c r="B5009" s="120" t="s">
        <v>331</v>
      </c>
      <c r="C5009" s="114" t="s">
        <v>747</v>
      </c>
      <c r="D5009" s="112">
        <v>8</v>
      </c>
    </row>
    <row r="5010" spans="1:4">
      <c r="A5010" s="34" t="s">
        <v>294</v>
      </c>
      <c r="B5010" s="120" t="s">
        <v>331</v>
      </c>
      <c r="C5010" s="109" t="s">
        <v>275</v>
      </c>
      <c r="D5010" s="112">
        <v>4.9000000000000004</v>
      </c>
    </row>
    <row r="5011" spans="1:4">
      <c r="A5011" s="34" t="s">
        <v>294</v>
      </c>
      <c r="B5011" s="120" t="s">
        <v>331</v>
      </c>
      <c r="C5011" s="113" t="s">
        <v>748</v>
      </c>
      <c r="D5011" s="115">
        <v>6.1</v>
      </c>
    </row>
    <row r="5012" spans="1:4">
      <c r="A5012" s="34" t="s">
        <v>294</v>
      </c>
      <c r="B5012" s="120" t="s">
        <v>331</v>
      </c>
      <c r="C5012" s="114" t="s">
        <v>320</v>
      </c>
      <c r="D5012" s="107">
        <v>2.35</v>
      </c>
    </row>
    <row r="5013" spans="1:4">
      <c r="A5013" s="34" t="s">
        <v>294</v>
      </c>
      <c r="B5013" s="120" t="s">
        <v>331</v>
      </c>
      <c r="C5013" s="114" t="s">
        <v>749</v>
      </c>
      <c r="D5013" s="107">
        <v>1.131</v>
      </c>
    </row>
    <row r="5014" spans="1:4">
      <c r="A5014" s="5" t="s">
        <v>18</v>
      </c>
      <c r="B5014" s="5" t="s">
        <v>330</v>
      </c>
      <c r="C5014" s="33">
        <v>80</v>
      </c>
      <c r="D5014" s="33">
        <v>1.5</v>
      </c>
    </row>
    <row r="5015" spans="1:4">
      <c r="A5015" s="5" t="s">
        <v>18</v>
      </c>
      <c r="B5015" s="5" t="s">
        <v>330</v>
      </c>
      <c r="C5015" s="33">
        <v>90</v>
      </c>
      <c r="D5015" s="33">
        <v>1.2</v>
      </c>
    </row>
    <row r="5016" spans="1:4">
      <c r="A5016" s="5" t="s">
        <v>18</v>
      </c>
      <c r="B5016" s="5" t="s">
        <v>330</v>
      </c>
      <c r="C5016" s="33">
        <v>100</v>
      </c>
      <c r="D5016" s="33">
        <v>1.5</v>
      </c>
    </row>
    <row r="5017" spans="1:4">
      <c r="A5017" s="5" t="s">
        <v>18</v>
      </c>
      <c r="B5017" s="5" t="s">
        <v>330</v>
      </c>
      <c r="C5017" s="33">
        <v>110</v>
      </c>
      <c r="D5017" s="33">
        <v>1.5</v>
      </c>
    </row>
    <row r="5018" spans="1:4">
      <c r="A5018" s="5" t="s">
        <v>18</v>
      </c>
      <c r="B5018" s="5" t="s">
        <v>330</v>
      </c>
      <c r="C5018" s="33">
        <v>120</v>
      </c>
      <c r="D5018" s="33">
        <v>0.7</v>
      </c>
    </row>
    <row r="5019" spans="1:4">
      <c r="A5019" s="5" t="s">
        <v>18</v>
      </c>
      <c r="B5019" s="5" t="s">
        <v>330</v>
      </c>
      <c r="C5019" s="33">
        <v>130</v>
      </c>
      <c r="D5019" s="33">
        <v>2.2000000000000002</v>
      </c>
    </row>
    <row r="5020" spans="1:4">
      <c r="A5020" s="5" t="s">
        <v>18</v>
      </c>
      <c r="B5020" s="5" t="s">
        <v>330</v>
      </c>
      <c r="C5020" s="33">
        <v>140</v>
      </c>
      <c r="D5020" s="33">
        <v>1</v>
      </c>
    </row>
    <row r="5021" spans="1:4">
      <c r="A5021" s="5" t="s">
        <v>18</v>
      </c>
      <c r="B5021" s="5" t="s">
        <v>330</v>
      </c>
      <c r="C5021" s="33">
        <v>150</v>
      </c>
      <c r="D5021" s="33">
        <v>2.5</v>
      </c>
    </row>
    <row r="5022" spans="1:4">
      <c r="A5022" s="5" t="s">
        <v>18</v>
      </c>
      <c r="B5022" s="5" t="s">
        <v>330</v>
      </c>
      <c r="C5022" s="33">
        <v>160</v>
      </c>
      <c r="D5022" s="33">
        <v>1.5</v>
      </c>
    </row>
    <row r="5023" spans="1:4">
      <c r="A5023" s="5" t="s">
        <v>18</v>
      </c>
      <c r="B5023" s="5" t="s">
        <v>330</v>
      </c>
      <c r="C5023" s="33">
        <v>200</v>
      </c>
      <c r="D5023" s="33">
        <v>1.5</v>
      </c>
    </row>
    <row r="5024" spans="1:4">
      <c r="A5024" s="5" t="s">
        <v>18</v>
      </c>
      <c r="B5024" s="5" t="s">
        <v>330</v>
      </c>
      <c r="C5024" s="33">
        <v>250</v>
      </c>
      <c r="D5024" s="33">
        <v>2.4</v>
      </c>
    </row>
    <row r="5025" spans="1:4">
      <c r="A5025" s="5" t="s">
        <v>294</v>
      </c>
      <c r="B5025" s="25" t="s">
        <v>329</v>
      </c>
      <c r="C5025" s="33" t="s">
        <v>317</v>
      </c>
      <c r="D5025" s="33">
        <v>6.0999999999999999E-2</v>
      </c>
    </row>
    <row r="5026" spans="1:4">
      <c r="A5026" s="5" t="s">
        <v>294</v>
      </c>
      <c r="B5026" s="25" t="s">
        <v>329</v>
      </c>
      <c r="C5026" s="33" t="s">
        <v>390</v>
      </c>
      <c r="D5026" s="33">
        <v>0.02</v>
      </c>
    </row>
    <row r="5027" spans="1:4">
      <c r="A5027" s="5" t="s">
        <v>294</v>
      </c>
      <c r="B5027" s="25" t="s">
        <v>329</v>
      </c>
      <c r="C5027" s="33" t="s">
        <v>391</v>
      </c>
      <c r="D5027" s="33">
        <v>1.6</v>
      </c>
    </row>
    <row r="5028" spans="1:4">
      <c r="A5028" s="5" t="s">
        <v>294</v>
      </c>
      <c r="B5028" s="25" t="s">
        <v>329</v>
      </c>
      <c r="C5028" s="33" t="s">
        <v>323</v>
      </c>
      <c r="D5028" s="33">
        <v>2.8</v>
      </c>
    </row>
    <row r="5029" spans="1:4">
      <c r="A5029" s="17" t="s">
        <v>13</v>
      </c>
      <c r="B5029" s="42" t="s">
        <v>328</v>
      </c>
      <c r="C5029" s="77">
        <v>32</v>
      </c>
      <c r="D5029" s="77">
        <v>1.3</v>
      </c>
    </row>
    <row r="5030" spans="1:4">
      <c r="A5030" s="17" t="s">
        <v>13</v>
      </c>
      <c r="B5030" s="42" t="s">
        <v>328</v>
      </c>
      <c r="C5030" s="77">
        <v>50</v>
      </c>
      <c r="D5030" s="77">
        <v>0.9</v>
      </c>
    </row>
    <row r="5031" spans="1:4">
      <c r="A5031" s="77" t="s">
        <v>123</v>
      </c>
      <c r="B5031" s="42" t="s">
        <v>328</v>
      </c>
      <c r="C5031" s="77">
        <v>7</v>
      </c>
      <c r="D5031" s="77">
        <v>0.56000000000000005</v>
      </c>
    </row>
    <row r="5032" spans="1:4">
      <c r="A5032" s="77" t="s">
        <v>123</v>
      </c>
      <c r="B5032" s="42" t="s">
        <v>328</v>
      </c>
      <c r="C5032" s="77">
        <v>8</v>
      </c>
      <c r="D5032" s="77">
        <v>0.41499999999999998</v>
      </c>
    </row>
    <row r="5033" spans="1:4">
      <c r="A5033" s="77" t="s">
        <v>123</v>
      </c>
      <c r="B5033" s="42" t="s">
        <v>328</v>
      </c>
      <c r="C5033" s="77">
        <v>19</v>
      </c>
      <c r="D5033" s="77">
        <v>0.35</v>
      </c>
    </row>
    <row r="5034" spans="1:4">
      <c r="A5034" s="77" t="s">
        <v>123</v>
      </c>
      <c r="B5034" s="42" t="s">
        <v>328</v>
      </c>
      <c r="C5034" s="77">
        <v>22</v>
      </c>
      <c r="D5034" s="77">
        <v>0.22</v>
      </c>
    </row>
    <row r="5035" spans="1:4">
      <c r="A5035" s="77" t="s">
        <v>123</v>
      </c>
      <c r="B5035" s="42" t="s">
        <v>328</v>
      </c>
      <c r="C5035" s="77">
        <v>24</v>
      </c>
      <c r="D5035" s="77">
        <v>1.4E-2</v>
      </c>
    </row>
    <row r="5036" spans="1:4">
      <c r="A5036" s="77" t="s">
        <v>123</v>
      </c>
      <c r="B5036" s="42" t="s">
        <v>328</v>
      </c>
      <c r="C5036" s="77">
        <v>26</v>
      </c>
      <c r="D5036" s="77">
        <v>0.63600000000000001</v>
      </c>
    </row>
    <row r="5037" spans="1:4">
      <c r="A5037" s="77" t="s">
        <v>123</v>
      </c>
      <c r="B5037" s="42" t="s">
        <v>328</v>
      </c>
      <c r="C5037" s="77">
        <v>27</v>
      </c>
      <c r="D5037" s="77">
        <v>0.48</v>
      </c>
    </row>
    <row r="5038" spans="1:4">
      <c r="A5038" s="77" t="s">
        <v>123</v>
      </c>
      <c r="B5038" s="42" t="s">
        <v>328</v>
      </c>
      <c r="C5038" s="77">
        <v>32</v>
      </c>
      <c r="D5038" s="77">
        <v>1.1000000000000001</v>
      </c>
    </row>
    <row r="5039" spans="1:4">
      <c r="A5039" s="77" t="s">
        <v>123</v>
      </c>
      <c r="B5039" s="42" t="s">
        <v>328</v>
      </c>
      <c r="C5039" s="77">
        <v>41</v>
      </c>
      <c r="D5039" s="77">
        <v>0.16500000000000001</v>
      </c>
    </row>
    <row r="5040" spans="1:4">
      <c r="A5040" s="77" t="s">
        <v>123</v>
      </c>
      <c r="B5040" s="42" t="s">
        <v>328</v>
      </c>
      <c r="C5040" s="77">
        <v>46</v>
      </c>
      <c r="D5040" s="77">
        <v>0.77400000000000002</v>
      </c>
    </row>
    <row r="5041" spans="1:4">
      <c r="A5041" s="77" t="s">
        <v>123</v>
      </c>
      <c r="B5041" s="42" t="s">
        <v>328</v>
      </c>
      <c r="C5041" s="77">
        <v>50</v>
      </c>
      <c r="D5041" s="77">
        <v>0.5</v>
      </c>
    </row>
    <row r="5042" spans="1:4">
      <c r="A5042" s="124" t="s">
        <v>559</v>
      </c>
      <c r="B5042" s="124" t="s">
        <v>750</v>
      </c>
      <c r="C5042" s="124">
        <v>25</v>
      </c>
      <c r="D5042" s="124">
        <v>0.3</v>
      </c>
    </row>
    <row r="5043" spans="1:4">
      <c r="A5043" s="124" t="s">
        <v>559</v>
      </c>
      <c r="B5043" s="124" t="s">
        <v>750</v>
      </c>
      <c r="C5043" s="124">
        <v>30</v>
      </c>
      <c r="D5043" s="124">
        <v>1.6</v>
      </c>
    </row>
    <row r="5044" spans="1:4">
      <c r="A5044" s="124" t="s">
        <v>559</v>
      </c>
      <c r="B5044" s="124" t="s">
        <v>750</v>
      </c>
      <c r="C5044" s="124">
        <v>32</v>
      </c>
      <c r="D5044" s="124">
        <v>0.32</v>
      </c>
    </row>
    <row r="5045" spans="1:4">
      <c r="A5045" s="124" t="s">
        <v>559</v>
      </c>
      <c r="B5045" s="124" t="s">
        <v>750</v>
      </c>
      <c r="C5045" s="124">
        <v>55</v>
      </c>
      <c r="D5045" s="124">
        <v>0.15</v>
      </c>
    </row>
    <row r="5046" spans="1:4">
      <c r="A5046" s="124" t="s">
        <v>559</v>
      </c>
      <c r="B5046" s="124" t="s">
        <v>750</v>
      </c>
      <c r="C5046" s="124">
        <v>60</v>
      </c>
      <c r="D5046" s="124">
        <v>4.5</v>
      </c>
    </row>
    <row r="5047" spans="1:4">
      <c r="A5047" s="124" t="s">
        <v>559</v>
      </c>
      <c r="B5047" s="124" t="s">
        <v>750</v>
      </c>
      <c r="C5047" s="124">
        <v>70</v>
      </c>
      <c r="D5047" s="124">
        <v>1.8</v>
      </c>
    </row>
    <row r="5048" spans="1:4">
      <c r="A5048" s="124" t="s">
        <v>559</v>
      </c>
      <c r="B5048" s="124" t="s">
        <v>750</v>
      </c>
      <c r="C5048" s="124">
        <v>75</v>
      </c>
      <c r="D5048" s="124">
        <v>4.2</v>
      </c>
    </row>
    <row r="5049" spans="1:4">
      <c r="A5049" s="124" t="s">
        <v>559</v>
      </c>
      <c r="B5049" s="124" t="s">
        <v>750</v>
      </c>
      <c r="C5049" s="124">
        <v>80</v>
      </c>
      <c r="D5049" s="124">
        <v>4</v>
      </c>
    </row>
    <row r="5050" spans="1:4">
      <c r="A5050" s="124" t="s">
        <v>559</v>
      </c>
      <c r="B5050" s="124" t="s">
        <v>750</v>
      </c>
      <c r="C5050" s="124">
        <v>110</v>
      </c>
      <c r="D5050" s="124">
        <v>10.4</v>
      </c>
    </row>
    <row r="5051" spans="1:4">
      <c r="A5051" s="124" t="s">
        <v>123</v>
      </c>
      <c r="B5051" s="124" t="s">
        <v>750</v>
      </c>
      <c r="C5051" s="124">
        <v>24</v>
      </c>
      <c r="D5051" s="124">
        <v>0.56399999999999995</v>
      </c>
    </row>
    <row r="5052" spans="1:4">
      <c r="A5052" s="124" t="s">
        <v>123</v>
      </c>
      <c r="B5052" s="124" t="s">
        <v>750</v>
      </c>
      <c r="C5052" s="124">
        <v>36</v>
      </c>
      <c r="D5052" s="124">
        <v>0.5</v>
      </c>
    </row>
    <row r="5053" spans="1:4">
      <c r="A5053" s="124" t="s">
        <v>294</v>
      </c>
      <c r="B5053" s="68" t="s">
        <v>296</v>
      </c>
      <c r="C5053" s="124" t="s">
        <v>305</v>
      </c>
      <c r="D5053" s="124">
        <v>1.78</v>
      </c>
    </row>
    <row r="5054" spans="1:4">
      <c r="A5054" s="124" t="s">
        <v>294</v>
      </c>
      <c r="B5054" s="68" t="s">
        <v>296</v>
      </c>
      <c r="C5054" s="124" t="s">
        <v>382</v>
      </c>
      <c r="D5054" s="124">
        <v>1.675</v>
      </c>
    </row>
    <row r="5055" spans="1:4">
      <c r="A5055" s="124" t="s">
        <v>294</v>
      </c>
      <c r="B5055" s="68" t="s">
        <v>296</v>
      </c>
      <c r="C5055" s="124" t="s">
        <v>383</v>
      </c>
      <c r="D5055" s="124">
        <v>2.1</v>
      </c>
    </row>
    <row r="5056" spans="1:4">
      <c r="A5056" s="124" t="s">
        <v>294</v>
      </c>
      <c r="B5056" s="68" t="s">
        <v>296</v>
      </c>
      <c r="C5056" s="124" t="s">
        <v>751</v>
      </c>
      <c r="D5056" s="124">
        <v>0.3</v>
      </c>
    </row>
    <row r="5057" spans="1:4">
      <c r="A5057" s="124" t="s">
        <v>294</v>
      </c>
      <c r="B5057" s="68" t="s">
        <v>296</v>
      </c>
      <c r="C5057" s="124" t="s">
        <v>389</v>
      </c>
      <c r="D5057" s="124">
        <v>0.15</v>
      </c>
    </row>
    <row r="5058" spans="1:4">
      <c r="A5058" s="124" t="s">
        <v>294</v>
      </c>
      <c r="B5058" s="68" t="s">
        <v>296</v>
      </c>
      <c r="C5058" s="124" t="s">
        <v>391</v>
      </c>
      <c r="D5058" s="124">
        <v>4.1000000000000002E-2</v>
      </c>
    </row>
    <row r="5059" spans="1:4">
      <c r="A5059" s="124" t="s">
        <v>294</v>
      </c>
      <c r="B5059" s="68" t="s">
        <v>296</v>
      </c>
      <c r="C5059" s="124" t="s">
        <v>323</v>
      </c>
      <c r="D5059" s="124">
        <v>0.9</v>
      </c>
    </row>
    <row r="5060" spans="1:4">
      <c r="A5060" s="124" t="s">
        <v>294</v>
      </c>
      <c r="B5060" s="68" t="s">
        <v>296</v>
      </c>
      <c r="C5060" s="124" t="s">
        <v>680</v>
      </c>
      <c r="D5060" s="124">
        <v>0.91</v>
      </c>
    </row>
    <row r="5061" spans="1:4">
      <c r="A5061" s="124" t="s">
        <v>294</v>
      </c>
      <c r="B5061" s="68" t="s">
        <v>296</v>
      </c>
      <c r="C5061" s="124" t="s">
        <v>325</v>
      </c>
      <c r="D5061" s="124">
        <v>5.8</v>
      </c>
    </row>
    <row r="5062" spans="1:4">
      <c r="A5062" s="124" t="s">
        <v>294</v>
      </c>
      <c r="B5062" s="68" t="s">
        <v>296</v>
      </c>
      <c r="C5062" s="124" t="s">
        <v>326</v>
      </c>
      <c r="D5062" s="124">
        <v>4.2000000000000003E-2</v>
      </c>
    </row>
    <row r="5063" spans="1:4">
      <c r="A5063" s="124" t="s">
        <v>294</v>
      </c>
      <c r="B5063" s="68" t="s">
        <v>296</v>
      </c>
      <c r="C5063" s="124" t="s">
        <v>404</v>
      </c>
      <c r="D5063" s="124">
        <v>0.35399999999999998</v>
      </c>
    </row>
    <row r="5064" spans="1:4">
      <c r="A5064" s="124" t="s">
        <v>294</v>
      </c>
      <c r="B5064" s="68" t="s">
        <v>296</v>
      </c>
      <c r="C5064" s="124" t="s">
        <v>689</v>
      </c>
      <c r="D5064" s="124">
        <v>0.749</v>
      </c>
    </row>
    <row r="5065" spans="1:4">
      <c r="A5065" s="124" t="s">
        <v>294</v>
      </c>
      <c r="B5065" s="68" t="s">
        <v>296</v>
      </c>
      <c r="C5065" s="124" t="s">
        <v>408</v>
      </c>
      <c r="D5065" s="124">
        <v>3.97</v>
      </c>
    </row>
    <row r="5066" spans="1:4">
      <c r="A5066" s="124" t="s">
        <v>294</v>
      </c>
      <c r="B5066" s="68" t="s">
        <v>296</v>
      </c>
      <c r="C5066" s="124" t="s">
        <v>150</v>
      </c>
      <c r="D5066" s="124">
        <v>9.2999999999999999E-2</v>
      </c>
    </row>
    <row r="5067" spans="1:4">
      <c r="A5067" s="124" t="s">
        <v>294</v>
      </c>
      <c r="B5067" s="68" t="s">
        <v>296</v>
      </c>
      <c r="C5067" s="124" t="s">
        <v>332</v>
      </c>
      <c r="D5067" s="124">
        <v>0.38100000000000001</v>
      </c>
    </row>
    <row r="5068" spans="1:4">
      <c r="A5068" s="124" t="s">
        <v>294</v>
      </c>
      <c r="B5068" s="68" t="s">
        <v>296</v>
      </c>
      <c r="C5068" s="124" t="s">
        <v>333</v>
      </c>
      <c r="D5068" s="124">
        <v>0.39700000000000002</v>
      </c>
    </row>
    <row r="5069" spans="1:4">
      <c r="A5069" s="124" t="s">
        <v>294</v>
      </c>
      <c r="B5069" s="68" t="s">
        <v>296</v>
      </c>
      <c r="C5069" s="124" t="s">
        <v>752</v>
      </c>
      <c r="D5069" s="124">
        <v>2</v>
      </c>
    </row>
    <row r="5070" spans="1:4">
      <c r="A5070" s="124" t="s">
        <v>294</v>
      </c>
      <c r="B5070" s="68" t="s">
        <v>296</v>
      </c>
      <c r="C5070" s="124" t="s">
        <v>255</v>
      </c>
      <c r="D5070" s="124">
        <v>10.6</v>
      </c>
    </row>
    <row r="5071" spans="1:4">
      <c r="A5071" s="124" t="s">
        <v>294</v>
      </c>
      <c r="B5071" s="68" t="s">
        <v>296</v>
      </c>
      <c r="C5071" s="124" t="s">
        <v>256</v>
      </c>
      <c r="D5071" s="124">
        <v>1.2</v>
      </c>
    </row>
    <row r="5072" spans="1:4">
      <c r="A5072" s="124" t="s">
        <v>294</v>
      </c>
      <c r="B5072" s="68" t="s">
        <v>296</v>
      </c>
      <c r="C5072" s="124" t="s">
        <v>753</v>
      </c>
      <c r="D5072" s="124">
        <v>2.9</v>
      </c>
    </row>
    <row r="5073" spans="1:4">
      <c r="A5073" s="124" t="s">
        <v>294</v>
      </c>
      <c r="B5073" s="68" t="s">
        <v>296</v>
      </c>
      <c r="C5073" s="124" t="s">
        <v>342</v>
      </c>
      <c r="D5073" s="124">
        <v>12.4</v>
      </c>
    </row>
    <row r="5074" spans="1:4">
      <c r="A5074" s="124" t="s">
        <v>294</v>
      </c>
      <c r="B5074" s="68" t="s">
        <v>296</v>
      </c>
      <c r="C5074" s="124" t="s">
        <v>754</v>
      </c>
      <c r="D5074" s="124">
        <v>0.8</v>
      </c>
    </row>
    <row r="5075" spans="1:4">
      <c r="A5075" s="124" t="s">
        <v>294</v>
      </c>
      <c r="B5075" s="68" t="s">
        <v>296</v>
      </c>
      <c r="C5075" s="124" t="s">
        <v>755</v>
      </c>
      <c r="D5075" s="124">
        <v>1.3</v>
      </c>
    </row>
    <row r="5076" spans="1:4">
      <c r="A5076" s="124" t="s">
        <v>294</v>
      </c>
      <c r="B5076" s="68" t="s">
        <v>296</v>
      </c>
      <c r="C5076" s="124" t="s">
        <v>756</v>
      </c>
      <c r="D5076" s="124">
        <v>5</v>
      </c>
    </row>
    <row r="5077" spans="1:4">
      <c r="A5077" s="124" t="s">
        <v>294</v>
      </c>
      <c r="B5077" s="68" t="s">
        <v>296</v>
      </c>
      <c r="C5077" s="124" t="s">
        <v>147</v>
      </c>
      <c r="D5077" s="124">
        <v>0.25800000000000001</v>
      </c>
    </row>
    <row r="5078" spans="1:4">
      <c r="A5078" s="124" t="s">
        <v>294</v>
      </c>
      <c r="B5078" s="68" t="s">
        <v>296</v>
      </c>
      <c r="C5078" s="124" t="s">
        <v>266</v>
      </c>
      <c r="D5078" s="124">
        <v>6.4</v>
      </c>
    </row>
    <row r="5079" spans="1:4">
      <c r="A5079" s="124" t="s">
        <v>294</v>
      </c>
      <c r="B5079" s="68" t="s">
        <v>296</v>
      </c>
      <c r="C5079" s="124" t="s">
        <v>202</v>
      </c>
      <c r="D5079" s="124">
        <v>0.2</v>
      </c>
    </row>
    <row r="5080" spans="1:4">
      <c r="A5080" s="124" t="s">
        <v>294</v>
      </c>
      <c r="B5080" s="68" t="s">
        <v>296</v>
      </c>
      <c r="C5080" s="124" t="s">
        <v>237</v>
      </c>
      <c r="D5080" s="124">
        <v>0.2</v>
      </c>
    </row>
    <row r="5081" spans="1:4">
      <c r="A5081" s="124" t="s">
        <v>294</v>
      </c>
      <c r="B5081" s="68" t="s">
        <v>296</v>
      </c>
      <c r="C5081" s="124" t="s">
        <v>300</v>
      </c>
      <c r="D5081" s="124">
        <v>0.52600000000000002</v>
      </c>
    </row>
    <row r="5082" spans="1:4">
      <c r="A5082" s="124" t="s">
        <v>294</v>
      </c>
      <c r="B5082" s="68" t="s">
        <v>296</v>
      </c>
      <c r="C5082" s="124" t="s">
        <v>243</v>
      </c>
      <c r="D5082" s="124">
        <v>8.6</v>
      </c>
    </row>
    <row r="5083" spans="1:4">
      <c r="A5083" s="124" t="s">
        <v>294</v>
      </c>
      <c r="B5083" s="68" t="s">
        <v>296</v>
      </c>
      <c r="C5083" s="124" t="s">
        <v>757</v>
      </c>
      <c r="D5083" s="124">
        <v>0.51900000000000002</v>
      </c>
    </row>
    <row r="5084" spans="1:4">
      <c r="A5084" s="124" t="s">
        <v>294</v>
      </c>
      <c r="B5084" s="68" t="s">
        <v>296</v>
      </c>
      <c r="C5084" s="124" t="s">
        <v>758</v>
      </c>
      <c r="D5084" s="124">
        <v>1.2</v>
      </c>
    </row>
    <row r="5085" spans="1:4">
      <c r="A5085" s="124" t="s">
        <v>294</v>
      </c>
      <c r="B5085" s="68" t="s">
        <v>296</v>
      </c>
      <c r="C5085" s="124" t="s">
        <v>369</v>
      </c>
      <c r="D5085" s="124">
        <v>1.1000000000000001</v>
      </c>
    </row>
    <row r="5086" spans="1:4">
      <c r="A5086" s="124" t="s">
        <v>294</v>
      </c>
      <c r="B5086" s="68" t="s">
        <v>296</v>
      </c>
      <c r="C5086" s="124" t="s">
        <v>301</v>
      </c>
      <c r="D5086" s="124">
        <v>7</v>
      </c>
    </row>
    <row r="5087" spans="1:4">
      <c r="A5087" s="124" t="s">
        <v>294</v>
      </c>
      <c r="B5087" s="68" t="s">
        <v>296</v>
      </c>
      <c r="C5087" s="124" t="s">
        <v>172</v>
      </c>
      <c r="D5087" s="124">
        <v>2</v>
      </c>
    </row>
    <row r="5088" spans="1:4">
      <c r="A5088" s="124" t="s">
        <v>294</v>
      </c>
      <c r="B5088" s="68" t="s">
        <v>296</v>
      </c>
      <c r="C5088" s="124" t="s">
        <v>302</v>
      </c>
      <c r="D5088" s="124">
        <v>7</v>
      </c>
    </row>
    <row r="5089" spans="1:4">
      <c r="A5089" s="124" t="s">
        <v>294</v>
      </c>
      <c r="B5089" s="68" t="s">
        <v>296</v>
      </c>
      <c r="C5089" s="124" t="s">
        <v>374</v>
      </c>
      <c r="D5089" s="124">
        <v>9</v>
      </c>
    </row>
    <row r="5090" spans="1:4">
      <c r="A5090" s="124" t="s">
        <v>294</v>
      </c>
      <c r="B5090" s="68" t="s">
        <v>296</v>
      </c>
      <c r="C5090" s="124" t="s">
        <v>736</v>
      </c>
      <c r="D5090" s="124">
        <v>6</v>
      </c>
    </row>
    <row r="5091" spans="1:4">
      <c r="A5091" s="124" t="s">
        <v>294</v>
      </c>
      <c r="B5091" s="68" t="s">
        <v>296</v>
      </c>
      <c r="C5091" s="124" t="s">
        <v>204</v>
      </c>
      <c r="D5091" s="124">
        <v>2.2000000000000002</v>
      </c>
    </row>
    <row r="5092" spans="1:4">
      <c r="A5092" s="124" t="s">
        <v>294</v>
      </c>
      <c r="B5092" s="68" t="s">
        <v>296</v>
      </c>
      <c r="C5092" s="124" t="s">
        <v>196</v>
      </c>
      <c r="D5092" s="124">
        <v>2.2999999999999998</v>
      </c>
    </row>
    <row r="5093" spans="1:4">
      <c r="A5093" s="124" t="s">
        <v>294</v>
      </c>
      <c r="B5093" s="68" t="s">
        <v>296</v>
      </c>
      <c r="C5093" s="124" t="s">
        <v>205</v>
      </c>
      <c r="D5093" s="124">
        <v>12</v>
      </c>
    </row>
    <row r="5094" spans="1:4">
      <c r="A5094" s="124" t="s">
        <v>294</v>
      </c>
      <c r="B5094" s="68" t="s">
        <v>296</v>
      </c>
      <c r="C5094" s="124" t="s">
        <v>303</v>
      </c>
      <c r="D5094" s="124">
        <v>7.2</v>
      </c>
    </row>
    <row r="5095" spans="1:4">
      <c r="A5095" s="124" t="s">
        <v>294</v>
      </c>
      <c r="B5095" s="68" t="s">
        <v>296</v>
      </c>
      <c r="C5095" s="124" t="s">
        <v>257</v>
      </c>
      <c r="D5095" s="124">
        <v>13</v>
      </c>
    </row>
    <row r="5096" spans="1:4">
      <c r="A5096" s="124" t="s">
        <v>294</v>
      </c>
      <c r="B5096" s="68" t="s">
        <v>296</v>
      </c>
      <c r="C5096" s="124" t="s">
        <v>304</v>
      </c>
      <c r="D5096" s="124">
        <v>3</v>
      </c>
    </row>
    <row r="5097" spans="1:4">
      <c r="A5097" s="124" t="s">
        <v>294</v>
      </c>
      <c r="B5097" s="68" t="s">
        <v>296</v>
      </c>
      <c r="C5097" s="124" t="s">
        <v>244</v>
      </c>
      <c r="D5097" s="124">
        <v>12</v>
      </c>
    </row>
    <row r="5098" spans="1:4">
      <c r="A5098" s="124" t="s">
        <v>294</v>
      </c>
      <c r="B5098" s="68" t="s">
        <v>296</v>
      </c>
      <c r="C5098" s="124" t="s">
        <v>759</v>
      </c>
      <c r="D5098" s="124">
        <v>2</v>
      </c>
    </row>
    <row r="5099" spans="1:4">
      <c r="A5099" s="124" t="s">
        <v>294</v>
      </c>
      <c r="B5099" s="68" t="s">
        <v>296</v>
      </c>
      <c r="C5099" s="124" t="s">
        <v>245</v>
      </c>
      <c r="D5099" s="124">
        <v>11</v>
      </c>
    </row>
    <row r="5100" spans="1:4">
      <c r="A5100" s="124" t="s">
        <v>294</v>
      </c>
      <c r="B5100" s="68" t="s">
        <v>296</v>
      </c>
      <c r="C5100" s="124" t="s">
        <v>760</v>
      </c>
      <c r="D5100" s="124">
        <v>3</v>
      </c>
    </row>
    <row r="5101" spans="1:4">
      <c r="A5101" s="124" t="s">
        <v>294</v>
      </c>
      <c r="B5101" s="68" t="s">
        <v>296</v>
      </c>
      <c r="C5101" s="124" t="s">
        <v>246</v>
      </c>
      <c r="D5101" s="124">
        <v>8</v>
      </c>
    </row>
    <row r="5102" spans="1:4">
      <c r="A5102" s="124" t="s">
        <v>294</v>
      </c>
      <c r="B5102" s="68" t="s">
        <v>296</v>
      </c>
      <c r="C5102" s="124" t="s">
        <v>761</v>
      </c>
      <c r="D5102" s="124">
        <v>1.5</v>
      </c>
    </row>
    <row r="5103" spans="1:4">
      <c r="A5103" s="124" t="s">
        <v>294</v>
      </c>
      <c r="B5103" s="68" t="s">
        <v>296</v>
      </c>
      <c r="C5103" s="124" t="s">
        <v>762</v>
      </c>
      <c r="D5103" s="124">
        <v>4</v>
      </c>
    </row>
    <row r="5104" spans="1:4">
      <c r="A5104" s="124" t="s">
        <v>294</v>
      </c>
      <c r="B5104" s="68" t="s">
        <v>296</v>
      </c>
      <c r="C5104" s="124" t="s">
        <v>763</v>
      </c>
      <c r="D5104" s="124">
        <v>5.2</v>
      </c>
    </row>
    <row r="5105" spans="1:4">
      <c r="A5105" s="124" t="s">
        <v>294</v>
      </c>
      <c r="B5105" s="68" t="s">
        <v>296</v>
      </c>
      <c r="C5105" s="124" t="s">
        <v>740</v>
      </c>
      <c r="D5105" s="124">
        <v>3.2</v>
      </c>
    </row>
    <row r="5106" spans="1:4">
      <c r="A5106" s="124" t="s">
        <v>294</v>
      </c>
      <c r="B5106" s="68" t="s">
        <v>296</v>
      </c>
      <c r="C5106" s="124" t="s">
        <v>379</v>
      </c>
      <c r="D5106" s="124">
        <v>0.97</v>
      </c>
    </row>
    <row r="5107" spans="1:4">
      <c r="A5107" s="124" t="s">
        <v>294</v>
      </c>
      <c r="B5107" s="68" t="s">
        <v>296</v>
      </c>
      <c r="C5107" s="124" t="s">
        <v>206</v>
      </c>
      <c r="D5107" s="124">
        <v>2.7</v>
      </c>
    </row>
    <row r="5108" spans="1:4">
      <c r="A5108" s="124" t="s">
        <v>294</v>
      </c>
      <c r="B5108" s="68" t="s">
        <v>296</v>
      </c>
      <c r="C5108" s="124" t="s">
        <v>307</v>
      </c>
      <c r="D5108" s="124">
        <v>0.5</v>
      </c>
    </row>
    <row r="5109" spans="1:4">
      <c r="A5109" s="124" t="s">
        <v>294</v>
      </c>
      <c r="B5109" s="68" t="s">
        <v>296</v>
      </c>
      <c r="C5109" s="124" t="s">
        <v>308</v>
      </c>
      <c r="D5109" s="124">
        <v>1.4</v>
      </c>
    </row>
    <row r="5110" spans="1:4">
      <c r="A5110" s="124" t="s">
        <v>294</v>
      </c>
      <c r="B5110" s="68" t="s">
        <v>296</v>
      </c>
      <c r="C5110" s="124" t="s">
        <v>309</v>
      </c>
      <c r="D5110" s="124">
        <v>11.7</v>
      </c>
    </row>
    <row r="5111" spans="1:4">
      <c r="A5111" s="124" t="s">
        <v>294</v>
      </c>
      <c r="B5111" s="68" t="s">
        <v>296</v>
      </c>
      <c r="C5111" s="124" t="s">
        <v>310</v>
      </c>
      <c r="D5111" s="124">
        <v>9.6</v>
      </c>
    </row>
    <row r="5112" spans="1:4">
      <c r="A5112" s="124" t="s">
        <v>294</v>
      </c>
      <c r="B5112" s="68" t="s">
        <v>296</v>
      </c>
      <c r="C5112" s="124" t="s">
        <v>311</v>
      </c>
      <c r="D5112" s="124">
        <v>7.5</v>
      </c>
    </row>
    <row r="5113" spans="1:4">
      <c r="A5113" s="124" t="s">
        <v>294</v>
      </c>
      <c r="B5113" s="68" t="s">
        <v>296</v>
      </c>
      <c r="C5113" s="124" t="s">
        <v>312</v>
      </c>
      <c r="D5113" s="124">
        <v>4.5</v>
      </c>
    </row>
    <row r="5114" spans="1:4">
      <c r="A5114" s="124" t="s">
        <v>294</v>
      </c>
      <c r="B5114" s="68" t="s">
        <v>296</v>
      </c>
      <c r="C5114" s="124" t="s">
        <v>313</v>
      </c>
      <c r="D5114" s="124">
        <v>9</v>
      </c>
    </row>
    <row r="5115" spans="1:4">
      <c r="A5115" s="124" t="s">
        <v>294</v>
      </c>
      <c r="B5115" s="68" t="s">
        <v>296</v>
      </c>
      <c r="C5115" s="124" t="s">
        <v>764</v>
      </c>
      <c r="D5115" s="124">
        <v>3.5</v>
      </c>
    </row>
    <row r="5116" spans="1:4">
      <c r="A5116" s="124" t="s">
        <v>294</v>
      </c>
      <c r="B5116" s="68" t="s">
        <v>296</v>
      </c>
      <c r="C5116" s="124" t="s">
        <v>314</v>
      </c>
      <c r="D5116" s="124">
        <v>3.2</v>
      </c>
    </row>
    <row r="5117" spans="1:4">
      <c r="A5117" s="124" t="s">
        <v>294</v>
      </c>
      <c r="B5117" s="68" t="s">
        <v>296</v>
      </c>
      <c r="C5117" s="124" t="s">
        <v>315</v>
      </c>
      <c r="D5117" s="124">
        <v>8.5</v>
      </c>
    </row>
    <row r="5118" spans="1:4">
      <c r="A5118" s="124" t="s">
        <v>294</v>
      </c>
      <c r="B5118" s="68" t="s">
        <v>296</v>
      </c>
      <c r="C5118" s="124" t="s">
        <v>385</v>
      </c>
      <c r="D5118" s="124">
        <v>6.6</v>
      </c>
    </row>
    <row r="5119" spans="1:4">
      <c r="A5119" s="124" t="s">
        <v>294</v>
      </c>
      <c r="B5119" s="68" t="s">
        <v>296</v>
      </c>
      <c r="C5119" s="124" t="s">
        <v>765</v>
      </c>
      <c r="D5119" s="124">
        <v>1.032</v>
      </c>
    </row>
    <row r="5120" spans="1:4">
      <c r="A5120" s="124" t="s">
        <v>294</v>
      </c>
      <c r="B5120" s="68" t="s">
        <v>296</v>
      </c>
      <c r="C5120" s="124" t="s">
        <v>316</v>
      </c>
      <c r="D5120" s="124">
        <v>1.1000000000000001</v>
      </c>
    </row>
    <row r="5121" spans="1:4">
      <c r="A5121" s="124" t="s">
        <v>294</v>
      </c>
      <c r="B5121" s="68" t="s">
        <v>296</v>
      </c>
      <c r="C5121" s="124" t="s">
        <v>766</v>
      </c>
      <c r="D5121" s="124">
        <v>7.3</v>
      </c>
    </row>
    <row r="5122" spans="1:4">
      <c r="A5122" s="124" t="s">
        <v>294</v>
      </c>
      <c r="B5122" s="68" t="s">
        <v>296</v>
      </c>
      <c r="C5122" s="124" t="s">
        <v>767</v>
      </c>
      <c r="D5122" s="124">
        <v>0.7</v>
      </c>
    </row>
    <row r="5123" spans="1:4">
      <c r="A5123" s="124" t="s">
        <v>294</v>
      </c>
      <c r="B5123" s="68" t="s">
        <v>296</v>
      </c>
      <c r="C5123" s="124" t="s">
        <v>259</v>
      </c>
      <c r="D5123" s="124">
        <v>5.0999999999999996</v>
      </c>
    </row>
    <row r="5124" spans="1:4">
      <c r="A5124" s="124" t="s">
        <v>294</v>
      </c>
      <c r="B5124" s="68" t="s">
        <v>296</v>
      </c>
      <c r="C5124" s="124" t="s">
        <v>768</v>
      </c>
      <c r="D5124" s="124">
        <v>15.1</v>
      </c>
    </row>
    <row r="5125" spans="1:4">
      <c r="A5125" s="124" t="s">
        <v>294</v>
      </c>
      <c r="B5125" s="68" t="s">
        <v>296</v>
      </c>
      <c r="C5125" s="124" t="s">
        <v>769</v>
      </c>
      <c r="D5125" s="124">
        <v>6</v>
      </c>
    </row>
    <row r="5126" spans="1:4">
      <c r="A5126" s="124" t="s">
        <v>294</v>
      </c>
      <c r="B5126" s="68" t="s">
        <v>296</v>
      </c>
      <c r="C5126" s="124" t="s">
        <v>276</v>
      </c>
      <c r="D5126" s="124">
        <v>2.4</v>
      </c>
    </row>
    <row r="5127" spans="1:4">
      <c r="A5127" s="124" t="s">
        <v>294</v>
      </c>
      <c r="B5127" s="68" t="s">
        <v>296</v>
      </c>
      <c r="C5127" s="124" t="s">
        <v>770</v>
      </c>
      <c r="D5127" s="124">
        <v>4.9000000000000004</v>
      </c>
    </row>
    <row r="5128" spans="1:4">
      <c r="A5128" s="124" t="s">
        <v>294</v>
      </c>
      <c r="B5128" s="68" t="s">
        <v>296</v>
      </c>
      <c r="C5128" s="124" t="s">
        <v>771</v>
      </c>
      <c r="D5128" s="124">
        <v>1.4</v>
      </c>
    </row>
    <row r="5129" spans="1:4">
      <c r="A5129" s="124" t="s">
        <v>294</v>
      </c>
      <c r="B5129" s="68" t="s">
        <v>296</v>
      </c>
      <c r="C5129" s="124" t="s">
        <v>319</v>
      </c>
      <c r="D5129" s="124">
        <v>0.372</v>
      </c>
    </row>
    <row r="5130" spans="1:4">
      <c r="A5130" s="124" t="s">
        <v>294</v>
      </c>
      <c r="B5130" s="68" t="s">
        <v>296</v>
      </c>
      <c r="C5130" s="124" t="s">
        <v>320</v>
      </c>
      <c r="D5130" s="124">
        <v>2.8</v>
      </c>
    </row>
    <row r="5131" spans="1:4">
      <c r="A5131" s="124" t="s">
        <v>294</v>
      </c>
      <c r="B5131" s="68" t="s">
        <v>296</v>
      </c>
      <c r="C5131" s="124" t="s">
        <v>239</v>
      </c>
      <c r="D5131" s="124">
        <v>2.4</v>
      </c>
    </row>
    <row r="5132" spans="1:4">
      <c r="A5132" s="124" t="s">
        <v>294</v>
      </c>
      <c r="B5132" s="68" t="s">
        <v>296</v>
      </c>
      <c r="C5132" s="124" t="s">
        <v>772</v>
      </c>
      <c r="D5132" s="124">
        <v>5.0999999999999996</v>
      </c>
    </row>
    <row r="5133" spans="1:4">
      <c r="A5133" s="124" t="s">
        <v>294</v>
      </c>
      <c r="B5133" s="68" t="s">
        <v>296</v>
      </c>
      <c r="C5133" s="124" t="s">
        <v>321</v>
      </c>
      <c r="D5133" s="124">
        <v>1.5</v>
      </c>
    </row>
    <row r="5134" spans="1:4">
      <c r="A5134" s="124" t="s">
        <v>294</v>
      </c>
      <c r="B5134" s="68" t="s">
        <v>296</v>
      </c>
      <c r="C5134" s="124" t="s">
        <v>127</v>
      </c>
      <c r="D5134" s="124">
        <v>6.3</v>
      </c>
    </row>
    <row r="5135" spans="1:4">
      <c r="A5135" s="124" t="s">
        <v>294</v>
      </c>
      <c r="B5135" s="68" t="s">
        <v>296</v>
      </c>
      <c r="C5135" s="124" t="s">
        <v>773</v>
      </c>
      <c r="D5135" s="124">
        <v>2.9</v>
      </c>
    </row>
    <row r="5136" spans="1:4">
      <c r="A5136" s="124" t="s">
        <v>294</v>
      </c>
      <c r="B5136" s="68" t="s">
        <v>296</v>
      </c>
      <c r="C5136" s="124" t="s">
        <v>774</v>
      </c>
      <c r="D5136" s="124">
        <v>1.8</v>
      </c>
    </row>
    <row r="5137" spans="1:4">
      <c r="A5137" s="124" t="s">
        <v>294</v>
      </c>
      <c r="B5137" s="68" t="s">
        <v>296</v>
      </c>
      <c r="C5137" s="124" t="s">
        <v>775</v>
      </c>
      <c r="D5137" s="124">
        <v>1.9</v>
      </c>
    </row>
    <row r="5138" spans="1:4">
      <c r="A5138" s="124" t="s">
        <v>294</v>
      </c>
      <c r="B5138" s="68" t="s">
        <v>296</v>
      </c>
      <c r="C5138" s="124" t="s">
        <v>776</v>
      </c>
      <c r="D5138" s="124">
        <v>3.2</v>
      </c>
    </row>
    <row r="5139" spans="1:4">
      <c r="A5139" s="124" t="s">
        <v>294</v>
      </c>
      <c r="B5139" s="68" t="s">
        <v>296</v>
      </c>
      <c r="C5139" s="124" t="s">
        <v>260</v>
      </c>
      <c r="D5139" s="124">
        <v>13</v>
      </c>
    </row>
    <row r="5140" spans="1:4">
      <c r="A5140" s="124" t="s">
        <v>294</v>
      </c>
      <c r="B5140" s="68" t="s">
        <v>296</v>
      </c>
      <c r="C5140" s="124" t="s">
        <v>324</v>
      </c>
      <c r="D5140" s="124">
        <v>7.8</v>
      </c>
    </row>
    <row r="5141" spans="1:4">
      <c r="A5141" s="124" t="s">
        <v>294</v>
      </c>
      <c r="B5141" s="68" t="s">
        <v>296</v>
      </c>
      <c r="C5141" s="124" t="s">
        <v>777</v>
      </c>
      <c r="D5141" s="124">
        <v>11.2</v>
      </c>
    </row>
    <row r="5142" spans="1:4">
      <c r="A5142" s="124" t="s">
        <v>294</v>
      </c>
      <c r="B5142" s="68" t="s">
        <v>296</v>
      </c>
      <c r="C5142" s="124" t="s">
        <v>778</v>
      </c>
      <c r="D5142" s="124">
        <v>17</v>
      </c>
    </row>
    <row r="5143" spans="1:4">
      <c r="A5143" s="124" t="s">
        <v>294</v>
      </c>
      <c r="B5143" s="68" t="s">
        <v>296</v>
      </c>
      <c r="C5143" s="124" t="s">
        <v>442</v>
      </c>
      <c r="D5143" s="124">
        <v>3.5</v>
      </c>
    </row>
    <row r="5144" spans="1:4">
      <c r="A5144" s="124" t="s">
        <v>13</v>
      </c>
      <c r="B5144" s="68" t="s">
        <v>296</v>
      </c>
      <c r="C5144" s="124">
        <v>3</v>
      </c>
      <c r="D5144" s="124">
        <v>0.48</v>
      </c>
    </row>
    <row r="5145" spans="1:4">
      <c r="A5145" s="124" t="s">
        <v>13</v>
      </c>
      <c r="B5145" s="68" t="s">
        <v>296</v>
      </c>
      <c r="C5145" s="124">
        <v>4</v>
      </c>
      <c r="D5145" s="124">
        <v>2.2000000000000002</v>
      </c>
    </row>
    <row r="5146" spans="1:4">
      <c r="A5146" s="124" t="s">
        <v>13</v>
      </c>
      <c r="B5146" s="68" t="s">
        <v>296</v>
      </c>
      <c r="C5146" s="124">
        <v>5</v>
      </c>
      <c r="D5146" s="124">
        <v>3.5</v>
      </c>
    </row>
    <row r="5147" spans="1:4">
      <c r="A5147" s="124" t="s">
        <v>13</v>
      </c>
      <c r="B5147" s="68" t="s">
        <v>296</v>
      </c>
      <c r="C5147" s="124">
        <v>6</v>
      </c>
      <c r="D5147" s="124">
        <v>16</v>
      </c>
    </row>
    <row r="5148" spans="1:4">
      <c r="A5148" s="124" t="s">
        <v>13</v>
      </c>
      <c r="B5148" s="68" t="s">
        <v>296</v>
      </c>
      <c r="C5148" s="124">
        <v>8</v>
      </c>
      <c r="D5148" s="124">
        <v>22</v>
      </c>
    </row>
    <row r="5149" spans="1:4">
      <c r="A5149" s="124" t="s">
        <v>13</v>
      </c>
      <c r="B5149" s="68" t="s">
        <v>296</v>
      </c>
      <c r="C5149" s="124">
        <v>10</v>
      </c>
      <c r="D5149" s="124">
        <v>10.199999999999999</v>
      </c>
    </row>
    <row r="5150" spans="1:4">
      <c r="A5150" s="124" t="s">
        <v>13</v>
      </c>
      <c r="B5150" s="68" t="s">
        <v>296</v>
      </c>
      <c r="C5150" s="124">
        <v>12</v>
      </c>
      <c r="D5150" s="124">
        <v>1.8</v>
      </c>
    </row>
    <row r="5151" spans="1:4">
      <c r="A5151" s="124" t="s">
        <v>13</v>
      </c>
      <c r="B5151" s="68" t="s">
        <v>296</v>
      </c>
      <c r="C5151" s="124">
        <v>16</v>
      </c>
      <c r="D5151" s="124">
        <v>8</v>
      </c>
    </row>
    <row r="5152" spans="1:4">
      <c r="A5152" s="124" t="s">
        <v>13</v>
      </c>
      <c r="B5152" s="68" t="s">
        <v>296</v>
      </c>
      <c r="C5152" s="124">
        <v>20</v>
      </c>
      <c r="D5152" s="124">
        <v>9.4</v>
      </c>
    </row>
    <row r="5153" spans="1:4">
      <c r="A5153" s="124" t="s">
        <v>13</v>
      </c>
      <c r="B5153" s="68" t="s">
        <v>296</v>
      </c>
      <c r="C5153" s="124">
        <v>25</v>
      </c>
      <c r="D5153" s="124">
        <v>0.77</v>
      </c>
    </row>
    <row r="5154" spans="1:4">
      <c r="A5154" s="124" t="s">
        <v>13</v>
      </c>
      <c r="B5154" s="68" t="s">
        <v>296</v>
      </c>
      <c r="C5154" s="124">
        <v>30</v>
      </c>
      <c r="D5154" s="124">
        <v>9.69</v>
      </c>
    </row>
    <row r="5155" spans="1:4">
      <c r="A5155" s="124" t="s">
        <v>13</v>
      </c>
      <c r="B5155" s="68" t="s">
        <v>296</v>
      </c>
      <c r="C5155" s="124">
        <v>32</v>
      </c>
      <c r="D5155" s="124">
        <v>8.4</v>
      </c>
    </row>
    <row r="5156" spans="1:4">
      <c r="A5156" s="124" t="s">
        <v>13</v>
      </c>
      <c r="B5156" s="68" t="s">
        <v>296</v>
      </c>
      <c r="C5156" s="124">
        <v>40</v>
      </c>
      <c r="D5156" s="124">
        <v>9.1</v>
      </c>
    </row>
    <row r="5157" spans="1:4">
      <c r="A5157" s="124" t="s">
        <v>13</v>
      </c>
      <c r="B5157" s="68" t="s">
        <v>296</v>
      </c>
      <c r="C5157" s="124">
        <v>45</v>
      </c>
      <c r="D5157" s="124">
        <v>10.64</v>
      </c>
    </row>
    <row r="5158" spans="1:4">
      <c r="A5158" s="3" t="s">
        <v>18</v>
      </c>
      <c r="B5158" s="3" t="s">
        <v>779</v>
      </c>
      <c r="C5158" s="3">
        <v>15</v>
      </c>
      <c r="D5158" s="8">
        <v>1E-3</v>
      </c>
    </row>
    <row r="5159" spans="1:4">
      <c r="A5159" s="3" t="s">
        <v>18</v>
      </c>
      <c r="B5159" s="3" t="s">
        <v>779</v>
      </c>
      <c r="C5159" s="3">
        <v>16</v>
      </c>
      <c r="D5159" s="8">
        <v>0.4</v>
      </c>
    </row>
    <row r="5160" spans="1:4">
      <c r="A5160" s="3" t="s">
        <v>18</v>
      </c>
      <c r="B5160" s="3" t="s">
        <v>779</v>
      </c>
      <c r="C5160" s="3">
        <v>18</v>
      </c>
      <c r="D5160" s="8">
        <v>0.31</v>
      </c>
    </row>
    <row r="5161" spans="1:4">
      <c r="A5161" s="3" t="s">
        <v>18</v>
      </c>
      <c r="B5161" s="3" t="s">
        <v>779</v>
      </c>
      <c r="C5161" s="3">
        <v>20</v>
      </c>
      <c r="D5161" s="8">
        <v>1.1000000000000001</v>
      </c>
    </row>
    <row r="5162" spans="1:4">
      <c r="A5162" s="3" t="s">
        <v>18</v>
      </c>
      <c r="B5162" s="3" t="s">
        <v>779</v>
      </c>
      <c r="C5162" s="3">
        <v>21</v>
      </c>
      <c r="D5162" s="8">
        <v>0.82</v>
      </c>
    </row>
    <row r="5163" spans="1:4">
      <c r="A5163" s="3" t="s">
        <v>18</v>
      </c>
      <c r="B5163" s="3" t="s">
        <v>779</v>
      </c>
      <c r="C5163" s="3">
        <v>23</v>
      </c>
      <c r="D5163" s="8">
        <v>2E-3</v>
      </c>
    </row>
    <row r="5164" spans="1:4">
      <c r="A5164" s="3" t="s">
        <v>18</v>
      </c>
      <c r="B5164" s="3" t="s">
        <v>779</v>
      </c>
      <c r="C5164" s="3">
        <v>27</v>
      </c>
      <c r="D5164" s="8">
        <v>4.0000000000000001E-3</v>
      </c>
    </row>
    <row r="5165" spans="1:4">
      <c r="A5165" s="3" t="s">
        <v>18</v>
      </c>
      <c r="B5165" s="3" t="s">
        <v>779</v>
      </c>
      <c r="C5165" s="3">
        <v>92</v>
      </c>
      <c r="D5165" s="8">
        <v>2.3E-2</v>
      </c>
    </row>
    <row r="5166" spans="1:4">
      <c r="A5166" s="3" t="s">
        <v>177</v>
      </c>
      <c r="B5166" s="3" t="s">
        <v>779</v>
      </c>
      <c r="C5166" s="3" t="s">
        <v>628</v>
      </c>
      <c r="D5166" s="8">
        <v>1.4999999999999999E-2</v>
      </c>
    </row>
    <row r="5167" spans="1:4">
      <c r="A5167" s="3" t="s">
        <v>13</v>
      </c>
      <c r="B5167" s="3" t="s">
        <v>779</v>
      </c>
      <c r="C5167" s="3">
        <v>1</v>
      </c>
      <c r="D5167" s="8">
        <v>0.121</v>
      </c>
    </row>
    <row r="5168" spans="1:4">
      <c r="A5168" s="3" t="s">
        <v>18</v>
      </c>
      <c r="B5168" s="3" t="s">
        <v>291</v>
      </c>
      <c r="C5168" s="3">
        <v>20</v>
      </c>
      <c r="D5168" s="4">
        <v>0.43</v>
      </c>
    </row>
    <row r="5169" spans="1:4">
      <c r="A5169" s="3" t="s">
        <v>18</v>
      </c>
      <c r="B5169" s="3" t="s">
        <v>291</v>
      </c>
      <c r="C5169" s="3">
        <v>22</v>
      </c>
      <c r="D5169" s="4">
        <v>1.1000000000000001</v>
      </c>
    </row>
    <row r="5170" spans="1:4">
      <c r="A5170" s="3" t="s">
        <v>18</v>
      </c>
      <c r="B5170" s="3" t="s">
        <v>291</v>
      </c>
      <c r="C5170" s="3">
        <v>25</v>
      </c>
      <c r="D5170" s="4">
        <v>1.7</v>
      </c>
    </row>
    <row r="5171" spans="1:4">
      <c r="A5171" s="3" t="s">
        <v>18</v>
      </c>
      <c r="B5171" s="3" t="s">
        <v>291</v>
      </c>
      <c r="C5171" s="3">
        <v>30</v>
      </c>
      <c r="D5171" s="4">
        <v>1.1000000000000001</v>
      </c>
    </row>
    <row r="5172" spans="1:4">
      <c r="A5172" s="3" t="s">
        <v>18</v>
      </c>
      <c r="B5172" s="3" t="s">
        <v>291</v>
      </c>
      <c r="C5172" s="3">
        <v>32</v>
      </c>
      <c r="D5172" s="4">
        <v>1.7</v>
      </c>
    </row>
    <row r="5173" spans="1:4">
      <c r="A5173" s="3" t="s">
        <v>18</v>
      </c>
      <c r="B5173" s="3" t="s">
        <v>291</v>
      </c>
      <c r="C5173" s="3">
        <v>36</v>
      </c>
      <c r="D5173" s="4">
        <v>5.4</v>
      </c>
    </row>
    <row r="5174" spans="1:4">
      <c r="A5174" s="3" t="s">
        <v>18</v>
      </c>
      <c r="B5174" s="3" t="s">
        <v>291</v>
      </c>
      <c r="C5174" s="3">
        <v>40</v>
      </c>
      <c r="D5174" s="4">
        <v>2.1</v>
      </c>
    </row>
    <row r="5175" spans="1:4">
      <c r="A5175" s="3" t="s">
        <v>18</v>
      </c>
      <c r="B5175" s="3" t="s">
        <v>291</v>
      </c>
      <c r="C5175" s="3">
        <v>42</v>
      </c>
      <c r="D5175" s="4">
        <v>1.2</v>
      </c>
    </row>
    <row r="5176" spans="1:4">
      <c r="A5176" s="3" t="s">
        <v>18</v>
      </c>
      <c r="B5176" s="3" t="s">
        <v>291</v>
      </c>
      <c r="C5176" s="3">
        <v>50</v>
      </c>
      <c r="D5176" s="4">
        <v>1.6</v>
      </c>
    </row>
    <row r="5177" spans="1:4">
      <c r="A5177" s="3" t="s">
        <v>18</v>
      </c>
      <c r="B5177" s="3" t="s">
        <v>291</v>
      </c>
      <c r="C5177" s="3">
        <v>53</v>
      </c>
      <c r="D5177" s="4">
        <v>0.2</v>
      </c>
    </row>
    <row r="5178" spans="1:4">
      <c r="A5178" s="3" t="s">
        <v>18</v>
      </c>
      <c r="B5178" s="3" t="s">
        <v>291</v>
      </c>
      <c r="C5178" s="3">
        <v>55</v>
      </c>
      <c r="D5178" s="4">
        <v>0.2</v>
      </c>
    </row>
    <row r="5179" spans="1:4">
      <c r="A5179" s="3" t="s">
        <v>18</v>
      </c>
      <c r="B5179" s="3" t="s">
        <v>291</v>
      </c>
      <c r="C5179" s="3">
        <v>56</v>
      </c>
      <c r="D5179" s="4">
        <v>0.03</v>
      </c>
    </row>
    <row r="5180" spans="1:4">
      <c r="A5180" s="3" t="s">
        <v>18</v>
      </c>
      <c r="B5180" s="3" t="s">
        <v>291</v>
      </c>
      <c r="C5180" s="3">
        <v>60</v>
      </c>
      <c r="D5180" s="4">
        <v>3.7</v>
      </c>
    </row>
    <row r="5181" spans="1:4">
      <c r="A5181" s="3" t="s">
        <v>18</v>
      </c>
      <c r="B5181" s="3" t="s">
        <v>291</v>
      </c>
      <c r="C5181" s="3">
        <v>70</v>
      </c>
      <c r="D5181" s="4">
        <v>5.5</v>
      </c>
    </row>
    <row r="5182" spans="1:4">
      <c r="A5182" s="3" t="s">
        <v>18</v>
      </c>
      <c r="B5182" s="3" t="s">
        <v>291</v>
      </c>
      <c r="C5182" s="3">
        <v>85</v>
      </c>
      <c r="D5182" s="4">
        <v>4.5</v>
      </c>
    </row>
    <row r="5183" spans="1:4">
      <c r="A5183" s="3" t="s">
        <v>18</v>
      </c>
      <c r="B5183" s="3" t="s">
        <v>291</v>
      </c>
      <c r="C5183" s="3">
        <v>90</v>
      </c>
      <c r="D5183" s="4">
        <v>3.6</v>
      </c>
    </row>
    <row r="5184" spans="1:4">
      <c r="A5184" s="3" t="s">
        <v>18</v>
      </c>
      <c r="B5184" s="3" t="s">
        <v>291</v>
      </c>
      <c r="C5184" s="3">
        <v>100</v>
      </c>
      <c r="D5184" s="4">
        <v>9</v>
      </c>
    </row>
    <row r="5185" spans="1:4">
      <c r="A5185" s="3" t="s">
        <v>18</v>
      </c>
      <c r="B5185" s="3" t="s">
        <v>291</v>
      </c>
      <c r="C5185" s="3">
        <v>110</v>
      </c>
      <c r="D5185" s="4">
        <v>2.6</v>
      </c>
    </row>
    <row r="5186" spans="1:4">
      <c r="A5186" s="3" t="s">
        <v>18</v>
      </c>
      <c r="B5186" s="3" t="s">
        <v>291</v>
      </c>
      <c r="C5186" s="3">
        <v>130</v>
      </c>
      <c r="D5186" s="4">
        <v>4.5</v>
      </c>
    </row>
    <row r="5187" spans="1:4">
      <c r="A5187" s="3" t="s">
        <v>18</v>
      </c>
      <c r="B5187" s="3" t="s">
        <v>291</v>
      </c>
      <c r="C5187" s="3">
        <v>150</v>
      </c>
      <c r="D5187" s="4">
        <v>7.12</v>
      </c>
    </row>
    <row r="5188" spans="1:4">
      <c r="A5188" s="3" t="s">
        <v>18</v>
      </c>
      <c r="B5188" s="3" t="s">
        <v>291</v>
      </c>
      <c r="C5188" s="3">
        <v>160</v>
      </c>
      <c r="D5188" s="4">
        <v>2</v>
      </c>
    </row>
    <row r="5189" spans="1:4">
      <c r="A5189" s="3" t="s">
        <v>18</v>
      </c>
      <c r="B5189" s="3" t="s">
        <v>291</v>
      </c>
      <c r="C5189" s="3">
        <v>170</v>
      </c>
      <c r="D5189" s="4">
        <v>0.5</v>
      </c>
    </row>
    <row r="5190" spans="1:4">
      <c r="A5190" s="3" t="s">
        <v>18</v>
      </c>
      <c r="B5190" s="3" t="s">
        <v>291</v>
      </c>
      <c r="C5190" s="3">
        <v>180</v>
      </c>
      <c r="D5190" s="4">
        <v>9.3000000000000007</v>
      </c>
    </row>
    <row r="5191" spans="1:4">
      <c r="A5191" s="3" t="s">
        <v>18</v>
      </c>
      <c r="B5191" s="3" t="s">
        <v>291</v>
      </c>
      <c r="C5191" s="3">
        <v>200</v>
      </c>
      <c r="D5191" s="4">
        <v>9.8000000000000007</v>
      </c>
    </row>
    <row r="5192" spans="1:4">
      <c r="A5192" s="3" t="s">
        <v>18</v>
      </c>
      <c r="B5192" s="3" t="s">
        <v>291</v>
      </c>
      <c r="C5192" s="3">
        <v>220</v>
      </c>
      <c r="D5192" s="4">
        <v>1.4</v>
      </c>
    </row>
    <row r="5193" spans="1:4">
      <c r="A5193" s="3" t="s">
        <v>18</v>
      </c>
      <c r="B5193" s="3" t="s">
        <v>291</v>
      </c>
      <c r="C5193" s="3">
        <v>250</v>
      </c>
      <c r="D5193" s="4">
        <v>2.8</v>
      </c>
    </row>
    <row r="5194" spans="1:4">
      <c r="A5194" s="3" t="s">
        <v>18</v>
      </c>
      <c r="B5194" s="3" t="s">
        <v>291</v>
      </c>
      <c r="C5194" s="3">
        <v>280</v>
      </c>
      <c r="D5194" s="4">
        <v>0.5</v>
      </c>
    </row>
    <row r="5195" spans="1:4">
      <c r="A5195" s="3" t="s">
        <v>18</v>
      </c>
      <c r="B5195" s="3" t="s">
        <v>291</v>
      </c>
      <c r="C5195" s="3">
        <v>320</v>
      </c>
      <c r="D5195" s="4">
        <v>6.1</v>
      </c>
    </row>
    <row r="5196" spans="1:4">
      <c r="A5196" s="3" t="s">
        <v>528</v>
      </c>
      <c r="B5196" s="3" t="s">
        <v>291</v>
      </c>
      <c r="C5196" s="3" t="s">
        <v>554</v>
      </c>
      <c r="D5196" s="4">
        <v>0.2</v>
      </c>
    </row>
    <row r="5197" spans="1:4">
      <c r="A5197" s="3" t="s">
        <v>13</v>
      </c>
      <c r="B5197" s="3" t="s">
        <v>291</v>
      </c>
      <c r="C5197" s="3">
        <v>2</v>
      </c>
      <c r="D5197" s="4">
        <v>4.0999999999999996</v>
      </c>
    </row>
    <row r="5198" spans="1:4">
      <c r="A5198" s="3" t="s">
        <v>13</v>
      </c>
      <c r="B5198" s="3" t="s">
        <v>291</v>
      </c>
      <c r="C5198" s="3">
        <v>3</v>
      </c>
      <c r="D5198" s="4">
        <v>0.3</v>
      </c>
    </row>
    <row r="5199" spans="1:4">
      <c r="A5199" s="3" t="s">
        <v>13</v>
      </c>
      <c r="B5199" s="3" t="s">
        <v>291</v>
      </c>
      <c r="C5199" s="3">
        <v>5</v>
      </c>
      <c r="D5199" s="4">
        <v>7.8</v>
      </c>
    </row>
    <row r="5200" spans="1:4">
      <c r="A5200" s="3" t="s">
        <v>13</v>
      </c>
      <c r="B5200" s="3" t="s">
        <v>291</v>
      </c>
      <c r="C5200" s="3">
        <v>8</v>
      </c>
      <c r="D5200" s="4">
        <v>6.7</v>
      </c>
    </row>
    <row r="5201" spans="1:4">
      <c r="A5201" s="3" t="s">
        <v>13</v>
      </c>
      <c r="B5201" s="3" t="s">
        <v>291</v>
      </c>
      <c r="C5201" s="3">
        <v>12</v>
      </c>
      <c r="D5201" s="4">
        <v>2.5</v>
      </c>
    </row>
    <row r="5202" spans="1:4">
      <c r="A5202" s="3" t="s">
        <v>13</v>
      </c>
      <c r="B5202" s="3" t="s">
        <v>291</v>
      </c>
      <c r="C5202" s="3">
        <v>14</v>
      </c>
      <c r="D5202" s="4">
        <v>1.9</v>
      </c>
    </row>
    <row r="5203" spans="1:4">
      <c r="A5203" s="3" t="s">
        <v>13</v>
      </c>
      <c r="B5203" s="3" t="s">
        <v>291</v>
      </c>
      <c r="C5203" s="3">
        <v>16</v>
      </c>
      <c r="D5203" s="4">
        <v>13.6</v>
      </c>
    </row>
    <row r="5204" spans="1:4">
      <c r="A5204" s="3" t="s">
        <v>13</v>
      </c>
      <c r="B5204" s="3" t="s">
        <v>291</v>
      </c>
      <c r="C5204" s="3">
        <v>18</v>
      </c>
      <c r="D5204" s="4">
        <v>1.2</v>
      </c>
    </row>
    <row r="5205" spans="1:4">
      <c r="A5205" s="3" t="s">
        <v>13</v>
      </c>
      <c r="B5205" s="3" t="s">
        <v>291</v>
      </c>
      <c r="C5205" s="3">
        <v>20</v>
      </c>
      <c r="D5205" s="4">
        <v>5.5</v>
      </c>
    </row>
    <row r="5206" spans="1:4">
      <c r="A5206" s="3" t="s">
        <v>13</v>
      </c>
      <c r="B5206" s="3" t="s">
        <v>291</v>
      </c>
      <c r="C5206" s="3">
        <v>25</v>
      </c>
      <c r="D5206" s="4">
        <v>1.5</v>
      </c>
    </row>
    <row r="5207" spans="1:4">
      <c r="A5207" s="3" t="s">
        <v>13</v>
      </c>
      <c r="B5207" s="3" t="s">
        <v>291</v>
      </c>
      <c r="C5207" s="3">
        <v>60</v>
      </c>
      <c r="D5207" s="4">
        <v>1.8</v>
      </c>
    </row>
    <row r="5208" spans="1:4">
      <c r="A5208" s="1" t="s">
        <v>13</v>
      </c>
      <c r="B5208" s="2" t="s">
        <v>290</v>
      </c>
      <c r="C5208" s="2">
        <v>16</v>
      </c>
      <c r="D5208" s="2">
        <v>0.66600000000000004</v>
      </c>
    </row>
    <row r="5209" spans="1:4">
      <c r="A5209" s="1" t="s">
        <v>13</v>
      </c>
      <c r="B5209" s="2" t="s">
        <v>290</v>
      </c>
      <c r="C5209" s="2">
        <v>20</v>
      </c>
      <c r="D5209" s="2">
        <v>0.66600000000000004</v>
      </c>
    </row>
    <row r="5210" spans="1:4">
      <c r="A5210" s="13" t="s">
        <v>18</v>
      </c>
      <c r="B5210" s="5" t="s">
        <v>530</v>
      </c>
      <c r="C5210" s="5">
        <v>36</v>
      </c>
      <c r="D5210" s="5">
        <v>0.35</v>
      </c>
    </row>
    <row r="5211" spans="1:4">
      <c r="A5211" s="13" t="s">
        <v>18</v>
      </c>
      <c r="B5211" s="5" t="s">
        <v>530</v>
      </c>
      <c r="C5211" s="5">
        <v>40</v>
      </c>
      <c r="D5211" s="5">
        <v>0.1</v>
      </c>
    </row>
    <row r="5212" spans="1:4">
      <c r="A5212" s="13" t="s">
        <v>18</v>
      </c>
      <c r="B5212" s="5" t="s">
        <v>530</v>
      </c>
      <c r="C5212" s="5">
        <v>45</v>
      </c>
      <c r="D5212" s="5">
        <v>2.4E-2</v>
      </c>
    </row>
    <row r="5213" spans="1:4">
      <c r="A5213" s="13" t="s">
        <v>18</v>
      </c>
      <c r="B5213" s="5" t="s">
        <v>530</v>
      </c>
      <c r="C5213" s="5">
        <v>50</v>
      </c>
      <c r="D5213" s="5">
        <v>0.1</v>
      </c>
    </row>
    <row r="5214" spans="1:4">
      <c r="A5214" s="13" t="s">
        <v>18</v>
      </c>
      <c r="B5214" s="5" t="s">
        <v>530</v>
      </c>
      <c r="C5214" s="5">
        <v>65</v>
      </c>
      <c r="D5214" s="5">
        <v>0.2</v>
      </c>
    </row>
    <row r="5215" spans="1:4">
      <c r="A5215" s="13" t="s">
        <v>18</v>
      </c>
      <c r="B5215" s="5" t="s">
        <v>530</v>
      </c>
      <c r="C5215" s="5">
        <v>70</v>
      </c>
      <c r="D5215" s="5">
        <v>0.13500000000000001</v>
      </c>
    </row>
    <row r="5216" spans="1:4">
      <c r="A5216" s="13" t="s">
        <v>18</v>
      </c>
      <c r="B5216" s="5" t="s">
        <v>530</v>
      </c>
      <c r="C5216" s="5">
        <v>75</v>
      </c>
      <c r="D5216" s="5">
        <v>0.46</v>
      </c>
    </row>
    <row r="5217" spans="1:4">
      <c r="A5217" s="13" t="s">
        <v>18</v>
      </c>
      <c r="B5217" s="5" t="s">
        <v>530</v>
      </c>
      <c r="C5217" s="5">
        <v>85</v>
      </c>
      <c r="D5217" s="5">
        <v>1</v>
      </c>
    </row>
    <row r="5218" spans="1:4">
      <c r="A5218" s="13" t="s">
        <v>18</v>
      </c>
      <c r="B5218" s="5" t="s">
        <v>530</v>
      </c>
      <c r="C5218" s="5">
        <v>100</v>
      </c>
      <c r="D5218" s="5">
        <v>0.38</v>
      </c>
    </row>
    <row r="5219" spans="1:4">
      <c r="A5219" s="13" t="s">
        <v>18</v>
      </c>
      <c r="B5219" s="5" t="s">
        <v>530</v>
      </c>
      <c r="C5219" s="5">
        <v>140</v>
      </c>
      <c r="D5219" s="5">
        <v>0.13</v>
      </c>
    </row>
    <row r="5220" spans="1:4">
      <c r="A5220" s="13" t="s">
        <v>18</v>
      </c>
      <c r="B5220" s="5" t="s">
        <v>530</v>
      </c>
      <c r="C5220" s="5">
        <v>160</v>
      </c>
      <c r="D5220" s="5">
        <v>0.3</v>
      </c>
    </row>
    <row r="5221" spans="1:4">
      <c r="A5221" s="13" t="s">
        <v>18</v>
      </c>
      <c r="B5221" s="5" t="s">
        <v>530</v>
      </c>
      <c r="C5221" s="5">
        <v>170</v>
      </c>
      <c r="D5221" s="5">
        <v>5.2999999999999999E-2</v>
      </c>
    </row>
    <row r="5222" spans="1:4">
      <c r="A5222" s="13" t="s">
        <v>18</v>
      </c>
      <c r="B5222" s="5" t="s">
        <v>530</v>
      </c>
      <c r="C5222" s="5">
        <v>180</v>
      </c>
      <c r="D5222" s="5">
        <v>0.05</v>
      </c>
    </row>
    <row r="5223" spans="1:4">
      <c r="A5223" s="13" t="s">
        <v>18</v>
      </c>
      <c r="B5223" s="5" t="s">
        <v>530</v>
      </c>
      <c r="C5223" s="5">
        <v>240</v>
      </c>
      <c r="D5223" s="5">
        <v>0.4</v>
      </c>
    </row>
    <row r="5224" spans="1:4">
      <c r="A5224" s="13" t="s">
        <v>18</v>
      </c>
      <c r="B5224" s="5" t="s">
        <v>530</v>
      </c>
      <c r="C5224" s="5">
        <v>250</v>
      </c>
      <c r="D5224" s="5">
        <v>0.33</v>
      </c>
    </row>
    <row r="5225" spans="1:4">
      <c r="A5225" s="13" t="s">
        <v>18</v>
      </c>
      <c r="B5225" s="5" t="s">
        <v>530</v>
      </c>
      <c r="C5225" s="5">
        <v>330</v>
      </c>
      <c r="D5225" s="5">
        <v>1.6</v>
      </c>
    </row>
    <row r="5226" spans="1:4">
      <c r="A5226" s="13" t="s">
        <v>279</v>
      </c>
      <c r="B5226" s="5" t="s">
        <v>530</v>
      </c>
      <c r="C5226" s="5">
        <v>9</v>
      </c>
      <c r="D5226" s="5">
        <v>0.2</v>
      </c>
    </row>
    <row r="5227" spans="1:4">
      <c r="A5227" s="13" t="s">
        <v>279</v>
      </c>
      <c r="B5227" s="5" t="s">
        <v>530</v>
      </c>
      <c r="C5227" s="5">
        <v>11</v>
      </c>
      <c r="D5227" s="5">
        <v>7.0000000000000001E-3</v>
      </c>
    </row>
    <row r="5228" spans="1:4">
      <c r="A5228" s="13" t="s">
        <v>279</v>
      </c>
      <c r="B5228" s="5" t="s">
        <v>530</v>
      </c>
      <c r="C5228" s="5">
        <v>30</v>
      </c>
      <c r="D5228" s="5">
        <v>0.12</v>
      </c>
    </row>
    <row r="5229" spans="1:4">
      <c r="A5229" s="13" t="s">
        <v>279</v>
      </c>
      <c r="B5229" s="5" t="s">
        <v>530</v>
      </c>
      <c r="C5229" s="5">
        <v>39</v>
      </c>
      <c r="D5229" s="5">
        <v>1.4</v>
      </c>
    </row>
    <row r="5230" spans="1:4">
      <c r="A5230" s="13" t="s">
        <v>13</v>
      </c>
      <c r="B5230" s="5" t="s">
        <v>530</v>
      </c>
      <c r="C5230" s="5">
        <v>150</v>
      </c>
      <c r="D5230" s="5">
        <v>0.22</v>
      </c>
    </row>
    <row r="5231" spans="1:4">
      <c r="A5231" s="13" t="s">
        <v>18</v>
      </c>
      <c r="B5231" s="25" t="s">
        <v>278</v>
      </c>
      <c r="C5231" s="25">
        <v>18</v>
      </c>
      <c r="D5231" s="25">
        <v>0.32100000000000001</v>
      </c>
    </row>
    <row r="5232" spans="1:4">
      <c r="A5232" s="13" t="s">
        <v>18</v>
      </c>
      <c r="B5232" s="25" t="s">
        <v>278</v>
      </c>
      <c r="C5232" s="25">
        <v>38</v>
      </c>
      <c r="D5232" s="25">
        <v>0.11</v>
      </c>
    </row>
    <row r="5233" spans="1:4">
      <c r="A5233" s="13" t="s">
        <v>18</v>
      </c>
      <c r="B5233" s="25" t="s">
        <v>278</v>
      </c>
      <c r="C5233" s="25">
        <v>70</v>
      </c>
      <c r="D5233" s="25">
        <v>0.55000000000000004</v>
      </c>
    </row>
    <row r="5234" spans="1:4">
      <c r="A5234" s="5" t="s">
        <v>18</v>
      </c>
      <c r="B5234" s="5" t="s">
        <v>783</v>
      </c>
      <c r="C5234" s="5">
        <v>30</v>
      </c>
      <c r="D5234" s="36">
        <v>0.01</v>
      </c>
    </row>
    <row r="5235" spans="1:4">
      <c r="A5235" s="5" t="s">
        <v>18</v>
      </c>
      <c r="B5235" s="5" t="s">
        <v>783</v>
      </c>
      <c r="C5235" s="5">
        <v>42</v>
      </c>
      <c r="D5235" s="36">
        <v>9.4E-2</v>
      </c>
    </row>
    <row r="5236" spans="1:4">
      <c r="A5236" s="5" t="s">
        <v>18</v>
      </c>
      <c r="B5236" s="5" t="s">
        <v>783</v>
      </c>
      <c r="C5236" s="5">
        <v>62</v>
      </c>
      <c r="D5236" s="36">
        <v>6.0999999999999999E-2</v>
      </c>
    </row>
    <row r="5237" spans="1:4">
      <c r="A5237" s="5" t="s">
        <v>18</v>
      </c>
      <c r="B5237" s="5" t="s">
        <v>783</v>
      </c>
      <c r="C5237" s="5">
        <v>90</v>
      </c>
      <c r="D5237" s="36">
        <v>0.5</v>
      </c>
    </row>
    <row r="5238" spans="1:4">
      <c r="A5238" s="5" t="s">
        <v>18</v>
      </c>
      <c r="B5238" s="5" t="s">
        <v>783</v>
      </c>
      <c r="C5238" s="5">
        <v>160</v>
      </c>
      <c r="D5238" s="36">
        <v>2.9</v>
      </c>
    </row>
    <row r="5239" spans="1:4">
      <c r="A5239" s="5" t="s">
        <v>279</v>
      </c>
      <c r="B5239" s="5" t="s">
        <v>783</v>
      </c>
      <c r="C5239" s="5">
        <v>22</v>
      </c>
      <c r="D5239" s="36">
        <v>2.1000000000000001E-2</v>
      </c>
    </row>
    <row r="5240" spans="1:4">
      <c r="A5240" s="56" t="s">
        <v>13</v>
      </c>
      <c r="B5240" s="56" t="s">
        <v>491</v>
      </c>
      <c r="C5240" s="129">
        <v>8</v>
      </c>
      <c r="D5240" s="56">
        <v>5.2</v>
      </c>
    </row>
    <row r="5241" spans="1:4">
      <c r="A5241" s="56" t="s">
        <v>13</v>
      </c>
      <c r="B5241" s="56" t="s">
        <v>491</v>
      </c>
      <c r="C5241" s="129">
        <v>10</v>
      </c>
      <c r="D5241" s="56">
        <v>6.5</v>
      </c>
    </row>
    <row r="5242" spans="1:4">
      <c r="A5242" s="56" t="s">
        <v>13</v>
      </c>
      <c r="B5242" s="56" t="s">
        <v>491</v>
      </c>
      <c r="C5242" s="129">
        <v>12</v>
      </c>
      <c r="D5242" s="56">
        <v>3.2</v>
      </c>
    </row>
    <row r="5243" spans="1:4">
      <c r="A5243" s="56" t="s">
        <v>13</v>
      </c>
      <c r="B5243" s="56" t="s">
        <v>491</v>
      </c>
      <c r="C5243" s="129">
        <v>14</v>
      </c>
      <c r="D5243" s="56">
        <v>4.2</v>
      </c>
    </row>
    <row r="5244" spans="1:4">
      <c r="A5244" s="56" t="s">
        <v>13</v>
      </c>
      <c r="B5244" s="56" t="s">
        <v>491</v>
      </c>
      <c r="C5244" s="129">
        <v>16</v>
      </c>
      <c r="D5244" s="56">
        <v>3.2</v>
      </c>
    </row>
    <row r="5245" spans="1:4">
      <c r="A5245" s="56" t="s">
        <v>13</v>
      </c>
      <c r="B5245" s="56" t="s">
        <v>491</v>
      </c>
      <c r="C5245" s="129">
        <v>18</v>
      </c>
      <c r="D5245" s="56">
        <v>1.58</v>
      </c>
    </row>
    <row r="5246" spans="1:4">
      <c r="A5246" s="56" t="s">
        <v>13</v>
      </c>
      <c r="B5246" s="56" t="s">
        <v>491</v>
      </c>
      <c r="C5246" s="129">
        <v>20</v>
      </c>
      <c r="D5246" s="56">
        <v>6.2</v>
      </c>
    </row>
    <row r="5247" spans="1:4">
      <c r="A5247" s="56" t="s">
        <v>13</v>
      </c>
      <c r="B5247" s="56" t="s">
        <v>491</v>
      </c>
      <c r="C5247" s="129">
        <v>22</v>
      </c>
      <c r="D5247" s="56">
        <v>3.5</v>
      </c>
    </row>
    <row r="5248" spans="1:4">
      <c r="A5248" s="56" t="s">
        <v>13</v>
      </c>
      <c r="B5248" s="56" t="s">
        <v>491</v>
      </c>
      <c r="C5248" s="129">
        <v>24</v>
      </c>
      <c r="D5248" s="56">
        <v>3.65</v>
      </c>
    </row>
    <row r="5249" spans="1:4">
      <c r="A5249" s="56" t="s">
        <v>13</v>
      </c>
      <c r="B5249" s="56" t="s">
        <v>491</v>
      </c>
      <c r="C5249" s="129">
        <v>26</v>
      </c>
      <c r="D5249" s="56">
        <v>4.2</v>
      </c>
    </row>
    <row r="5250" spans="1:4">
      <c r="A5250" s="56" t="s">
        <v>13</v>
      </c>
      <c r="B5250" s="56" t="s">
        <v>491</v>
      </c>
      <c r="C5250" s="129">
        <v>28</v>
      </c>
      <c r="D5250" s="56">
        <v>2.36</v>
      </c>
    </row>
    <row r="5251" spans="1:4">
      <c r="A5251" s="56" t="s">
        <v>13</v>
      </c>
      <c r="B5251" s="56" t="s">
        <v>491</v>
      </c>
      <c r="C5251" s="129">
        <v>30</v>
      </c>
      <c r="D5251" s="56">
        <v>5.3</v>
      </c>
    </row>
    <row r="5252" spans="1:4">
      <c r="A5252" s="56" t="s">
        <v>13</v>
      </c>
      <c r="B5252" s="56" t="s">
        <v>491</v>
      </c>
      <c r="C5252" s="129">
        <v>32</v>
      </c>
      <c r="D5252" s="56">
        <v>6.2</v>
      </c>
    </row>
    <row r="5253" spans="1:4">
      <c r="A5253" s="56" t="s">
        <v>13</v>
      </c>
      <c r="B5253" s="56" t="s">
        <v>491</v>
      </c>
      <c r="C5253" s="129">
        <v>36</v>
      </c>
      <c r="D5253" s="56">
        <v>3.2</v>
      </c>
    </row>
    <row r="5254" spans="1:4">
      <c r="A5254" s="56" t="s">
        <v>13</v>
      </c>
      <c r="B5254" s="56" t="s">
        <v>491</v>
      </c>
      <c r="C5254" s="129">
        <v>40</v>
      </c>
      <c r="D5254" s="56">
        <v>2.12</v>
      </c>
    </row>
    <row r="5255" spans="1:4">
      <c r="A5255" s="56" t="s">
        <v>13</v>
      </c>
      <c r="B5255" s="56" t="s">
        <v>491</v>
      </c>
      <c r="C5255" s="129">
        <v>45</v>
      </c>
      <c r="D5255" s="56">
        <v>4.2</v>
      </c>
    </row>
    <row r="5256" spans="1:4">
      <c r="A5256" s="56" t="s">
        <v>13</v>
      </c>
      <c r="B5256" s="56" t="s">
        <v>491</v>
      </c>
      <c r="C5256" s="129">
        <v>50</v>
      </c>
      <c r="D5256" s="56">
        <v>3.2</v>
      </c>
    </row>
    <row r="5257" spans="1:4">
      <c r="A5257" s="56" t="s">
        <v>294</v>
      </c>
      <c r="B5257" s="56" t="s">
        <v>491</v>
      </c>
      <c r="C5257" s="129" t="s">
        <v>382</v>
      </c>
      <c r="D5257" s="56">
        <v>5.2</v>
      </c>
    </row>
    <row r="5258" spans="1:4">
      <c r="A5258" s="56" t="s">
        <v>294</v>
      </c>
      <c r="B5258" s="56" t="s">
        <v>491</v>
      </c>
      <c r="C5258" s="129" t="s">
        <v>784</v>
      </c>
      <c r="D5258" s="56">
        <v>6.5</v>
      </c>
    </row>
    <row r="5259" spans="1:4">
      <c r="A5259" s="56" t="s">
        <v>294</v>
      </c>
      <c r="B5259" s="56" t="s">
        <v>491</v>
      </c>
      <c r="C5259" s="129" t="s">
        <v>411</v>
      </c>
      <c r="D5259" s="56">
        <v>3.2</v>
      </c>
    </row>
    <row r="5260" spans="1:4">
      <c r="A5260" s="56" t="s">
        <v>294</v>
      </c>
      <c r="B5260" s="56" t="s">
        <v>491</v>
      </c>
      <c r="C5260" s="129" t="s">
        <v>785</v>
      </c>
      <c r="D5260" s="56">
        <v>4.2</v>
      </c>
    </row>
    <row r="5261" spans="1:4">
      <c r="A5261" s="56" t="s">
        <v>294</v>
      </c>
      <c r="B5261" s="56" t="s">
        <v>491</v>
      </c>
      <c r="C5261" s="129" t="s">
        <v>786</v>
      </c>
      <c r="D5261" s="56">
        <v>3.2</v>
      </c>
    </row>
    <row r="5262" spans="1:4">
      <c r="A5262" s="56" t="s">
        <v>294</v>
      </c>
      <c r="B5262" s="56" t="s">
        <v>491</v>
      </c>
      <c r="C5262" s="129" t="s">
        <v>418</v>
      </c>
      <c r="D5262" s="56">
        <v>1.58</v>
      </c>
    </row>
    <row r="5263" spans="1:4">
      <c r="A5263" s="56" t="s">
        <v>294</v>
      </c>
      <c r="B5263" s="56" t="s">
        <v>491</v>
      </c>
      <c r="C5263" s="129" t="s">
        <v>44</v>
      </c>
      <c r="D5263" s="56">
        <v>6.2</v>
      </c>
    </row>
    <row r="5264" spans="1:4">
      <c r="A5264" s="56" t="s">
        <v>294</v>
      </c>
      <c r="B5264" s="56" t="s">
        <v>491</v>
      </c>
      <c r="C5264" s="129" t="s">
        <v>419</v>
      </c>
      <c r="D5264" s="56">
        <v>3.5</v>
      </c>
    </row>
    <row r="5265" spans="1:4">
      <c r="A5265" s="56" t="s">
        <v>294</v>
      </c>
      <c r="B5265" s="56" t="s">
        <v>491</v>
      </c>
      <c r="C5265" s="129" t="s">
        <v>413</v>
      </c>
      <c r="D5265" s="56">
        <v>3.65</v>
      </c>
    </row>
    <row r="5266" spans="1:4">
      <c r="A5266" s="56" t="s">
        <v>294</v>
      </c>
      <c r="B5266" s="56" t="s">
        <v>491</v>
      </c>
      <c r="C5266" s="129" t="s">
        <v>192</v>
      </c>
      <c r="D5266" s="56">
        <v>4.2</v>
      </c>
    </row>
    <row r="5267" spans="1:4">
      <c r="A5267" s="56" t="s">
        <v>294</v>
      </c>
      <c r="B5267" s="56" t="s">
        <v>491</v>
      </c>
      <c r="C5267" s="129" t="s">
        <v>335</v>
      </c>
      <c r="D5267" s="56">
        <v>2.36</v>
      </c>
    </row>
    <row r="5268" spans="1:4">
      <c r="A5268" s="56" t="s">
        <v>294</v>
      </c>
      <c r="B5268" s="56" t="s">
        <v>491</v>
      </c>
      <c r="C5268" s="129" t="s">
        <v>337</v>
      </c>
      <c r="D5268" s="56">
        <v>5.3</v>
      </c>
    </row>
    <row r="5269" spans="1:4">
      <c r="A5269" s="56" t="s">
        <v>294</v>
      </c>
      <c r="B5269" s="56" t="s">
        <v>491</v>
      </c>
      <c r="C5269" s="129" t="s">
        <v>702</v>
      </c>
      <c r="D5269" s="56">
        <v>6.2</v>
      </c>
    </row>
    <row r="5270" spans="1:4">
      <c r="A5270" s="56" t="s">
        <v>294</v>
      </c>
      <c r="B5270" s="56" t="s">
        <v>491</v>
      </c>
      <c r="C5270" s="129" t="s">
        <v>704</v>
      </c>
      <c r="D5270" s="56">
        <v>3.2</v>
      </c>
    </row>
    <row r="5271" spans="1:4">
      <c r="A5271" s="56" t="s">
        <v>294</v>
      </c>
      <c r="B5271" s="56" t="s">
        <v>491</v>
      </c>
      <c r="C5271" s="129" t="s">
        <v>264</v>
      </c>
      <c r="D5271" s="56">
        <v>2.12</v>
      </c>
    </row>
    <row r="5272" spans="1:4">
      <c r="A5272" s="56" t="s">
        <v>294</v>
      </c>
      <c r="B5272" s="56" t="s">
        <v>491</v>
      </c>
      <c r="C5272" s="129" t="s">
        <v>339</v>
      </c>
      <c r="D5272" s="56">
        <v>4.2</v>
      </c>
    </row>
    <row r="5273" spans="1:4">
      <c r="A5273" s="56" t="s">
        <v>294</v>
      </c>
      <c r="B5273" s="56" t="s">
        <v>491</v>
      </c>
      <c r="C5273" s="129" t="s">
        <v>197</v>
      </c>
      <c r="D5273" s="56">
        <v>3.2</v>
      </c>
    </row>
    <row r="5274" spans="1:4">
      <c r="A5274" s="56" t="s">
        <v>294</v>
      </c>
      <c r="B5274" s="56" t="s">
        <v>491</v>
      </c>
      <c r="C5274" s="129" t="s">
        <v>706</v>
      </c>
      <c r="D5274" s="56">
        <v>5.2</v>
      </c>
    </row>
    <row r="5275" spans="1:4">
      <c r="A5275" s="56" t="s">
        <v>294</v>
      </c>
      <c r="B5275" s="56" t="s">
        <v>491</v>
      </c>
      <c r="C5275" s="129" t="s">
        <v>352</v>
      </c>
      <c r="D5275" s="56">
        <v>6</v>
      </c>
    </row>
    <row r="5276" spans="1:4">
      <c r="A5276" s="56" t="s">
        <v>294</v>
      </c>
      <c r="B5276" s="56" t="s">
        <v>491</v>
      </c>
      <c r="C5276" s="129" t="s">
        <v>354</v>
      </c>
      <c r="D5276" s="56">
        <v>5.3</v>
      </c>
    </row>
    <row r="5277" spans="1:4">
      <c r="A5277" s="56" t="s">
        <v>294</v>
      </c>
      <c r="B5277" s="56" t="s">
        <v>491</v>
      </c>
      <c r="C5277" s="129" t="s">
        <v>186</v>
      </c>
      <c r="D5277" s="56">
        <v>4.5</v>
      </c>
    </row>
    <row r="5278" spans="1:4">
      <c r="A5278" s="56" t="s">
        <v>294</v>
      </c>
      <c r="B5278" s="56" t="s">
        <v>491</v>
      </c>
      <c r="C5278" s="129" t="s">
        <v>349</v>
      </c>
      <c r="D5278" s="56">
        <v>7.6</v>
      </c>
    </row>
    <row r="5279" spans="1:4">
      <c r="A5279" s="56" t="s">
        <v>294</v>
      </c>
      <c r="B5279" s="56" t="s">
        <v>491</v>
      </c>
      <c r="C5279" s="129" t="s">
        <v>265</v>
      </c>
      <c r="D5279" s="56">
        <v>5.3</v>
      </c>
    </row>
    <row r="5280" spans="1:4">
      <c r="A5280" s="56" t="s">
        <v>294</v>
      </c>
      <c r="B5280" s="56" t="s">
        <v>491</v>
      </c>
      <c r="C5280" s="129" t="s">
        <v>356</v>
      </c>
      <c r="D5280" s="56">
        <v>6.2</v>
      </c>
    </row>
    <row r="5281" spans="1:4">
      <c r="A5281" s="56" t="s">
        <v>294</v>
      </c>
      <c r="B5281" s="56" t="s">
        <v>491</v>
      </c>
      <c r="C5281" s="129" t="s">
        <v>147</v>
      </c>
      <c r="D5281" s="56">
        <v>5.36</v>
      </c>
    </row>
    <row r="5282" spans="1:4">
      <c r="A5282" s="56" t="s">
        <v>294</v>
      </c>
      <c r="B5282" s="56" t="s">
        <v>491</v>
      </c>
      <c r="C5282" s="129" t="s">
        <v>266</v>
      </c>
      <c r="D5282" s="56">
        <v>5.47</v>
      </c>
    </row>
    <row r="5283" spans="1:4">
      <c r="A5283" s="56" t="s">
        <v>294</v>
      </c>
      <c r="B5283" s="56" t="s">
        <v>491</v>
      </c>
      <c r="C5283" s="129" t="s">
        <v>191</v>
      </c>
      <c r="D5283" s="56">
        <v>3.5</v>
      </c>
    </row>
    <row r="5284" spans="1:4">
      <c r="A5284" s="56" t="s">
        <v>294</v>
      </c>
      <c r="B5284" s="56" t="s">
        <v>491</v>
      </c>
      <c r="C5284" s="129" t="s">
        <v>267</v>
      </c>
      <c r="D5284" s="56">
        <v>4.3</v>
      </c>
    </row>
    <row r="5285" spans="1:4">
      <c r="A5285" s="56" t="s">
        <v>294</v>
      </c>
      <c r="B5285" s="56" t="s">
        <v>491</v>
      </c>
      <c r="C5285" s="129" t="s">
        <v>270</v>
      </c>
      <c r="D5285" s="56">
        <v>3.2</v>
      </c>
    </row>
    <row r="5286" spans="1:4">
      <c r="A5286" s="56" t="s">
        <v>294</v>
      </c>
      <c r="B5286" s="56" t="s">
        <v>491</v>
      </c>
      <c r="C5286" s="129" t="s">
        <v>727</v>
      </c>
      <c r="D5286" s="56">
        <v>2.12</v>
      </c>
    </row>
    <row r="5287" spans="1:4">
      <c r="A5287" s="56" t="s">
        <v>294</v>
      </c>
      <c r="B5287" s="56" t="s">
        <v>491</v>
      </c>
      <c r="C5287" s="129" t="s">
        <v>268</v>
      </c>
      <c r="D5287" s="56">
        <v>4.2</v>
      </c>
    </row>
    <row r="5288" spans="1:4">
      <c r="A5288" s="56" t="s">
        <v>294</v>
      </c>
      <c r="B5288" s="56" t="s">
        <v>491</v>
      </c>
      <c r="C5288" s="129" t="s">
        <v>201</v>
      </c>
      <c r="D5288" s="56">
        <v>3.2</v>
      </c>
    </row>
    <row r="5289" spans="1:4">
      <c r="A5289" s="56" t="s">
        <v>294</v>
      </c>
      <c r="B5289" s="56" t="s">
        <v>491</v>
      </c>
      <c r="C5289" s="129" t="s">
        <v>269</v>
      </c>
      <c r="D5289" s="56">
        <v>5.2</v>
      </c>
    </row>
    <row r="5290" spans="1:4">
      <c r="A5290" s="56" t="s">
        <v>294</v>
      </c>
      <c r="B5290" s="56" t="s">
        <v>491</v>
      </c>
      <c r="C5290" s="129" t="s">
        <v>202</v>
      </c>
      <c r="D5290" s="56">
        <v>6</v>
      </c>
    </row>
    <row r="5291" spans="1:4">
      <c r="A5291" s="56" t="s">
        <v>294</v>
      </c>
      <c r="B5291" s="56" t="s">
        <v>491</v>
      </c>
      <c r="C5291" s="129" t="s">
        <v>195</v>
      </c>
      <c r="D5291" s="56">
        <v>5.3</v>
      </c>
    </row>
    <row r="5292" spans="1:4">
      <c r="A5292" s="56" t="s">
        <v>294</v>
      </c>
      <c r="B5292" s="56" t="s">
        <v>491</v>
      </c>
      <c r="C5292" s="129" t="s">
        <v>237</v>
      </c>
      <c r="D5292" s="56">
        <v>4.5</v>
      </c>
    </row>
    <row r="5293" spans="1:4">
      <c r="A5293" s="56" t="s">
        <v>294</v>
      </c>
      <c r="B5293" s="56" t="s">
        <v>491</v>
      </c>
      <c r="C5293" s="129" t="s">
        <v>200</v>
      </c>
      <c r="D5293" s="56">
        <v>7.6</v>
      </c>
    </row>
    <row r="5294" spans="1:4">
      <c r="A5294" s="56" t="s">
        <v>294</v>
      </c>
      <c r="B5294" s="56" t="s">
        <v>491</v>
      </c>
      <c r="C5294" s="130" t="s">
        <v>271</v>
      </c>
      <c r="D5294" s="56">
        <v>5.3</v>
      </c>
    </row>
    <row r="5295" spans="1:4">
      <c r="A5295" s="56" t="s">
        <v>294</v>
      </c>
      <c r="B5295" s="56" t="s">
        <v>491</v>
      </c>
      <c r="C5295" s="129" t="s">
        <v>374</v>
      </c>
      <c r="D5295" s="56">
        <v>6.2</v>
      </c>
    </row>
    <row r="5296" spans="1:4">
      <c r="A5296" s="56" t="s">
        <v>294</v>
      </c>
      <c r="B5296" s="56" t="s">
        <v>491</v>
      </c>
      <c r="C5296" s="129" t="s">
        <v>736</v>
      </c>
      <c r="D5296" s="56">
        <v>5.36</v>
      </c>
    </row>
    <row r="5297" spans="1:4">
      <c r="A5297" s="56" t="s">
        <v>294</v>
      </c>
      <c r="B5297" s="56" t="s">
        <v>491</v>
      </c>
      <c r="C5297" s="129" t="s">
        <v>203</v>
      </c>
      <c r="D5297" s="56">
        <v>5.47</v>
      </c>
    </row>
    <row r="5298" spans="1:4">
      <c r="A5298" s="56" t="s">
        <v>294</v>
      </c>
      <c r="B5298" s="56" t="s">
        <v>491</v>
      </c>
      <c r="C5298" s="129" t="s">
        <v>204</v>
      </c>
      <c r="D5298" s="56">
        <v>3.5</v>
      </c>
    </row>
    <row r="5299" spans="1:4">
      <c r="A5299" s="56" t="s">
        <v>294</v>
      </c>
      <c r="B5299" s="56" t="s">
        <v>491</v>
      </c>
      <c r="C5299" s="129" t="s">
        <v>196</v>
      </c>
      <c r="D5299" s="56">
        <v>4.3</v>
      </c>
    </row>
    <row r="5300" spans="1:4">
      <c r="A5300" s="56" t="s">
        <v>294</v>
      </c>
      <c r="B5300" s="56" t="s">
        <v>491</v>
      </c>
      <c r="C5300" s="129" t="s">
        <v>205</v>
      </c>
      <c r="D5300" s="56">
        <v>3.2</v>
      </c>
    </row>
    <row r="5301" spans="1:4">
      <c r="A5301" s="56" t="s">
        <v>294</v>
      </c>
      <c r="B5301" s="56" t="s">
        <v>491</v>
      </c>
      <c r="C5301" s="129" t="s">
        <v>738</v>
      </c>
      <c r="D5301" s="56">
        <v>2.12</v>
      </c>
    </row>
    <row r="5302" spans="1:4">
      <c r="A5302" s="56" t="s">
        <v>294</v>
      </c>
      <c r="B5302" s="56" t="s">
        <v>491</v>
      </c>
      <c r="C5302" s="129" t="s">
        <v>198</v>
      </c>
      <c r="D5302" s="56">
        <v>4.2</v>
      </c>
    </row>
    <row r="5303" spans="1:4">
      <c r="A5303" s="56" t="s">
        <v>294</v>
      </c>
      <c r="B5303" s="56" t="s">
        <v>491</v>
      </c>
      <c r="C5303" s="129" t="s">
        <v>199</v>
      </c>
      <c r="D5303" s="56">
        <v>3.2</v>
      </c>
    </row>
    <row r="5304" spans="1:4">
      <c r="A5304" s="56" t="s">
        <v>294</v>
      </c>
      <c r="B5304" s="56" t="s">
        <v>491</v>
      </c>
      <c r="C5304" s="129" t="s">
        <v>378</v>
      </c>
      <c r="D5304" s="56">
        <v>5.2</v>
      </c>
    </row>
    <row r="5305" spans="1:4">
      <c r="A5305" s="56" t="s">
        <v>294</v>
      </c>
      <c r="B5305" s="56" t="s">
        <v>491</v>
      </c>
      <c r="C5305" s="129" t="s">
        <v>740</v>
      </c>
      <c r="D5305" s="56">
        <v>6</v>
      </c>
    </row>
    <row r="5306" spans="1:4">
      <c r="A5306" s="56" t="s">
        <v>294</v>
      </c>
      <c r="B5306" s="56" t="s">
        <v>491</v>
      </c>
      <c r="C5306" s="129" t="s">
        <v>379</v>
      </c>
      <c r="D5306" s="56">
        <v>5.3</v>
      </c>
    </row>
    <row r="5307" spans="1:4">
      <c r="A5307" s="56" t="s">
        <v>294</v>
      </c>
      <c r="B5307" s="56" t="s">
        <v>491</v>
      </c>
      <c r="C5307" s="129" t="s">
        <v>258</v>
      </c>
      <c r="D5307" s="56">
        <v>4.5</v>
      </c>
    </row>
    <row r="5308" spans="1:4">
      <c r="A5308" s="56" t="s">
        <v>294</v>
      </c>
      <c r="B5308" s="56" t="s">
        <v>491</v>
      </c>
      <c r="C5308" s="129" t="s">
        <v>206</v>
      </c>
      <c r="D5308" s="56">
        <v>7.6</v>
      </c>
    </row>
    <row r="5309" spans="1:4">
      <c r="A5309" s="56" t="s">
        <v>294</v>
      </c>
      <c r="B5309" s="56" t="s">
        <v>491</v>
      </c>
      <c r="C5309" s="129" t="s">
        <v>307</v>
      </c>
      <c r="D5309" s="56">
        <v>5.3</v>
      </c>
    </row>
    <row r="5310" spans="1:4">
      <c r="A5310" s="56" t="s">
        <v>294</v>
      </c>
      <c r="B5310" s="56" t="s">
        <v>491</v>
      </c>
      <c r="C5310" s="129" t="s">
        <v>308</v>
      </c>
      <c r="D5310" s="56">
        <v>6.2</v>
      </c>
    </row>
    <row r="5311" spans="1:4">
      <c r="A5311" s="56" t="s">
        <v>294</v>
      </c>
      <c r="B5311" s="56" t="s">
        <v>491</v>
      </c>
      <c r="C5311" s="129" t="s">
        <v>787</v>
      </c>
      <c r="D5311" s="56">
        <v>5.36</v>
      </c>
    </row>
    <row r="5312" spans="1:4">
      <c r="A5312" s="56" t="s">
        <v>294</v>
      </c>
      <c r="B5312" s="56" t="s">
        <v>491</v>
      </c>
      <c r="C5312" s="129" t="s">
        <v>275</v>
      </c>
      <c r="D5312" s="56">
        <v>5.47</v>
      </c>
    </row>
    <row r="5313" spans="1:4">
      <c r="A5313" s="56" t="s">
        <v>294</v>
      </c>
      <c r="B5313" s="56" t="s">
        <v>491</v>
      </c>
      <c r="C5313" s="129" t="s">
        <v>748</v>
      </c>
      <c r="D5313" s="56">
        <v>3.5</v>
      </c>
    </row>
    <row r="5314" spans="1:4">
      <c r="A5314" s="56" t="s">
        <v>294</v>
      </c>
      <c r="B5314" s="56" t="s">
        <v>491</v>
      </c>
      <c r="C5314" s="129" t="s">
        <v>770</v>
      </c>
      <c r="D5314" s="56">
        <v>4.3</v>
      </c>
    </row>
    <row r="5315" spans="1:4">
      <c r="A5315" s="56" t="s">
        <v>294</v>
      </c>
      <c r="B5315" s="56" t="s">
        <v>491</v>
      </c>
      <c r="C5315" s="129" t="s">
        <v>771</v>
      </c>
      <c r="D5315" s="56">
        <v>4.5</v>
      </c>
    </row>
    <row r="5316" spans="1:4">
      <c r="A5316" s="56" t="s">
        <v>294</v>
      </c>
      <c r="B5316" s="56" t="s">
        <v>491</v>
      </c>
      <c r="C5316" s="129" t="s">
        <v>772</v>
      </c>
      <c r="D5316" s="56">
        <v>7.6</v>
      </c>
    </row>
    <row r="5317" spans="1:4">
      <c r="A5317" s="56" t="s">
        <v>294</v>
      </c>
      <c r="B5317" s="56" t="s">
        <v>491</v>
      </c>
      <c r="C5317" s="129" t="s">
        <v>788</v>
      </c>
      <c r="D5317" s="56">
        <v>5.3</v>
      </c>
    </row>
    <row r="5318" spans="1:4">
      <c r="A5318" s="56" t="s">
        <v>294</v>
      </c>
      <c r="B5318" s="56" t="s">
        <v>491</v>
      </c>
      <c r="C5318" s="129" t="s">
        <v>789</v>
      </c>
      <c r="D5318" s="56">
        <v>6.2</v>
      </c>
    </row>
    <row r="5319" spans="1:4">
      <c r="A5319" s="56" t="s">
        <v>294</v>
      </c>
      <c r="B5319" s="56" t="s">
        <v>491</v>
      </c>
      <c r="C5319" s="129" t="s">
        <v>790</v>
      </c>
      <c r="D5319" s="56">
        <v>5.36</v>
      </c>
    </row>
    <row r="5320" spans="1:4">
      <c r="A5320" s="56" t="s">
        <v>294</v>
      </c>
      <c r="B5320" s="56" t="s">
        <v>491</v>
      </c>
      <c r="C5320" s="129" t="s">
        <v>777</v>
      </c>
      <c r="D5320" s="56">
        <v>5.47</v>
      </c>
    </row>
    <row r="5321" spans="1:4">
      <c r="A5321" s="13" t="s">
        <v>123</v>
      </c>
      <c r="B5321" s="35" t="s">
        <v>262</v>
      </c>
      <c r="C5321" s="25">
        <v>17</v>
      </c>
      <c r="D5321" s="25">
        <v>0.76</v>
      </c>
    </row>
    <row r="5322" spans="1:4">
      <c r="A5322" s="13" t="s">
        <v>123</v>
      </c>
      <c r="B5322" s="35" t="s">
        <v>262</v>
      </c>
      <c r="C5322" s="25">
        <v>19</v>
      </c>
      <c r="D5322" s="25">
        <v>1.0900000000000001</v>
      </c>
    </row>
    <row r="5323" spans="1:4">
      <c r="A5323" s="13" t="s">
        <v>123</v>
      </c>
      <c r="B5323" s="35" t="s">
        <v>262</v>
      </c>
      <c r="C5323" s="25">
        <v>22</v>
      </c>
      <c r="D5323" s="25">
        <v>0.25</v>
      </c>
    </row>
    <row r="5324" spans="1:4">
      <c r="A5324" s="13" t="s">
        <v>123</v>
      </c>
      <c r="B5324" s="35" t="s">
        <v>262</v>
      </c>
      <c r="C5324" s="25">
        <v>24</v>
      </c>
      <c r="D5324" s="25">
        <v>0.95</v>
      </c>
    </row>
    <row r="5325" spans="1:4">
      <c r="A5325" s="13" t="s">
        <v>123</v>
      </c>
      <c r="B5325" s="35" t="s">
        <v>262</v>
      </c>
      <c r="C5325" s="25">
        <v>27</v>
      </c>
      <c r="D5325" s="25">
        <v>0.27500000000000002</v>
      </c>
    </row>
    <row r="5326" spans="1:4">
      <c r="A5326" s="13" t="s">
        <v>123</v>
      </c>
      <c r="B5326" s="35" t="s">
        <v>262</v>
      </c>
      <c r="C5326" s="25">
        <v>30</v>
      </c>
      <c r="D5326" s="25">
        <v>0.94499999999999995</v>
      </c>
    </row>
    <row r="5327" spans="1:4">
      <c r="A5327" s="13" t="s">
        <v>123</v>
      </c>
      <c r="B5327" s="35" t="s">
        <v>262</v>
      </c>
      <c r="C5327" s="25">
        <v>32</v>
      </c>
      <c r="D5327" s="25">
        <v>0.48499999999999999</v>
      </c>
    </row>
    <row r="5328" spans="1:4">
      <c r="A5328" s="13" t="s">
        <v>123</v>
      </c>
      <c r="B5328" s="35" t="s">
        <v>262</v>
      </c>
      <c r="C5328" s="25">
        <v>36</v>
      </c>
      <c r="D5328" s="25">
        <v>1.83</v>
      </c>
    </row>
    <row r="5329" spans="1:4">
      <c r="A5329" s="13" t="s">
        <v>123</v>
      </c>
      <c r="B5329" s="35" t="s">
        <v>262</v>
      </c>
      <c r="C5329" s="25">
        <v>41</v>
      </c>
      <c r="D5329" s="25">
        <v>2.5</v>
      </c>
    </row>
    <row r="5330" spans="1:4">
      <c r="A5330" s="13" t="s">
        <v>123</v>
      </c>
      <c r="B5330" s="35" t="s">
        <v>262</v>
      </c>
      <c r="C5330" s="25">
        <v>46</v>
      </c>
      <c r="D5330" s="25">
        <v>1.8</v>
      </c>
    </row>
    <row r="5331" spans="1:4">
      <c r="A5331" s="13" t="s">
        <v>123</v>
      </c>
      <c r="B5331" s="35" t="s">
        <v>262</v>
      </c>
      <c r="C5331" s="25">
        <v>55</v>
      </c>
      <c r="D5331" s="25">
        <v>0.995</v>
      </c>
    </row>
    <row r="5332" spans="1:4">
      <c r="A5332" s="13" t="s">
        <v>47</v>
      </c>
      <c r="B5332" s="35" t="s">
        <v>262</v>
      </c>
      <c r="C5332" s="25">
        <v>12</v>
      </c>
      <c r="D5332" s="25">
        <v>1.06</v>
      </c>
    </row>
    <row r="5333" spans="1:4">
      <c r="A5333" s="13" t="s">
        <v>47</v>
      </c>
      <c r="B5333" s="35" t="s">
        <v>262</v>
      </c>
      <c r="C5333" s="25">
        <v>14</v>
      </c>
      <c r="D5333" s="25">
        <v>2.5</v>
      </c>
    </row>
    <row r="5334" spans="1:4">
      <c r="A5334" s="13" t="s">
        <v>47</v>
      </c>
      <c r="B5334" s="35" t="s">
        <v>262</v>
      </c>
      <c r="C5334" s="25">
        <v>17</v>
      </c>
      <c r="D5334" s="25">
        <v>1.06</v>
      </c>
    </row>
    <row r="5335" spans="1:4">
      <c r="A5335" s="13" t="s">
        <v>47</v>
      </c>
      <c r="B5335" s="35" t="s">
        <v>262</v>
      </c>
      <c r="C5335" s="25">
        <v>19</v>
      </c>
      <c r="D5335" s="25">
        <v>0.248</v>
      </c>
    </row>
    <row r="5336" spans="1:4">
      <c r="A5336" s="13" t="s">
        <v>47</v>
      </c>
      <c r="B5336" s="35" t="s">
        <v>262</v>
      </c>
      <c r="C5336" s="25">
        <v>22</v>
      </c>
      <c r="D5336" s="25">
        <v>1.5</v>
      </c>
    </row>
    <row r="5337" spans="1:4">
      <c r="A5337" s="13" t="s">
        <v>47</v>
      </c>
      <c r="B5337" s="35" t="s">
        <v>262</v>
      </c>
      <c r="C5337" s="25">
        <v>24</v>
      </c>
      <c r="D5337" s="25">
        <v>0.3</v>
      </c>
    </row>
    <row r="5338" spans="1:4">
      <c r="A5338" s="13" t="s">
        <v>47</v>
      </c>
      <c r="B5338" s="35" t="s">
        <v>262</v>
      </c>
      <c r="C5338" s="25">
        <v>27</v>
      </c>
      <c r="D5338" s="25">
        <v>1.6</v>
      </c>
    </row>
    <row r="5339" spans="1:4">
      <c r="A5339" s="13" t="s">
        <v>47</v>
      </c>
      <c r="B5339" s="35" t="s">
        <v>262</v>
      </c>
      <c r="C5339" s="25">
        <v>30</v>
      </c>
      <c r="D5339" s="25">
        <v>2.06</v>
      </c>
    </row>
    <row r="5340" spans="1:4">
      <c r="A5340" s="13" t="s">
        <v>47</v>
      </c>
      <c r="B5340" s="35" t="s">
        <v>262</v>
      </c>
      <c r="C5340" s="25">
        <v>32</v>
      </c>
      <c r="D5340" s="25">
        <v>1.3</v>
      </c>
    </row>
    <row r="5341" spans="1:4">
      <c r="A5341" s="13" t="s">
        <v>47</v>
      </c>
      <c r="B5341" s="35" t="s">
        <v>262</v>
      </c>
      <c r="C5341" s="25">
        <v>36</v>
      </c>
      <c r="D5341" s="25">
        <v>2.2999999999999998</v>
      </c>
    </row>
    <row r="5342" spans="1:4">
      <c r="A5342" s="13" t="s">
        <v>47</v>
      </c>
      <c r="B5342" s="35" t="s">
        <v>262</v>
      </c>
      <c r="C5342" s="25">
        <v>41</v>
      </c>
      <c r="D5342" s="25">
        <v>3.3</v>
      </c>
    </row>
    <row r="5343" spans="1:4">
      <c r="A5343" s="13" t="s">
        <v>532</v>
      </c>
      <c r="B5343" s="35" t="s">
        <v>262</v>
      </c>
      <c r="C5343" s="25">
        <v>2</v>
      </c>
      <c r="D5343" s="25">
        <v>1.6</v>
      </c>
    </row>
    <row r="5344" spans="1:4">
      <c r="A5344" s="13" t="s">
        <v>532</v>
      </c>
      <c r="B5344" s="35" t="s">
        <v>262</v>
      </c>
      <c r="C5344" s="25">
        <v>2.5</v>
      </c>
      <c r="D5344" s="25">
        <v>2.06</v>
      </c>
    </row>
    <row r="5345" spans="1:4">
      <c r="A5345" s="13" t="s">
        <v>532</v>
      </c>
      <c r="B5345" s="35" t="s">
        <v>262</v>
      </c>
      <c r="C5345" s="25">
        <v>3</v>
      </c>
      <c r="D5345" s="25">
        <v>1.3</v>
      </c>
    </row>
    <row r="5346" spans="1:4">
      <c r="A5346" s="13" t="s">
        <v>532</v>
      </c>
      <c r="B5346" s="35" t="s">
        <v>262</v>
      </c>
      <c r="C5346" s="25">
        <v>4</v>
      </c>
      <c r="D5346" s="25">
        <v>2.2999999999999998</v>
      </c>
    </row>
    <row r="5347" spans="1:4">
      <c r="A5347" s="13" t="s">
        <v>532</v>
      </c>
      <c r="B5347" s="35" t="s">
        <v>262</v>
      </c>
      <c r="C5347" s="25">
        <v>5</v>
      </c>
      <c r="D5347" s="25">
        <v>3.3</v>
      </c>
    </row>
    <row r="5348" spans="1:4">
      <c r="A5348" s="13" t="s">
        <v>532</v>
      </c>
      <c r="B5348" s="35" t="s">
        <v>262</v>
      </c>
      <c r="C5348" s="25">
        <v>6</v>
      </c>
      <c r="D5348" s="25">
        <v>2.2999999999999998</v>
      </c>
    </row>
    <row r="5349" spans="1:4">
      <c r="A5349" s="13" t="s">
        <v>532</v>
      </c>
      <c r="B5349" s="35" t="s">
        <v>262</v>
      </c>
      <c r="C5349" s="25">
        <v>8</v>
      </c>
      <c r="D5349" s="25">
        <v>3.2</v>
      </c>
    </row>
    <row r="5350" spans="1:4">
      <c r="A5350" s="13" t="s">
        <v>532</v>
      </c>
      <c r="B5350" s="35" t="s">
        <v>262</v>
      </c>
      <c r="C5350" s="25">
        <v>10</v>
      </c>
      <c r="D5350" s="25">
        <v>4.2</v>
      </c>
    </row>
    <row r="5351" spans="1:4">
      <c r="A5351" s="13" t="s">
        <v>532</v>
      </c>
      <c r="B5351" s="35" t="s">
        <v>262</v>
      </c>
      <c r="C5351" s="25">
        <v>12</v>
      </c>
      <c r="D5351" s="25">
        <v>2.2999999999999998</v>
      </c>
    </row>
    <row r="5352" spans="1:4">
      <c r="A5352" s="13" t="s">
        <v>532</v>
      </c>
      <c r="B5352" s="35" t="s">
        <v>262</v>
      </c>
      <c r="C5352" s="25">
        <v>14</v>
      </c>
      <c r="D5352" s="25">
        <v>1.25</v>
      </c>
    </row>
    <row r="5353" spans="1:4">
      <c r="A5353" s="13" t="s">
        <v>532</v>
      </c>
      <c r="B5353" s="35" t="s">
        <v>262</v>
      </c>
      <c r="C5353" s="25">
        <v>16</v>
      </c>
      <c r="D5353" s="25">
        <v>2.2999999999999998</v>
      </c>
    </row>
    <row r="5354" spans="1:4">
      <c r="A5354" s="13" t="s">
        <v>532</v>
      </c>
      <c r="B5354" s="35" t="s">
        <v>262</v>
      </c>
      <c r="C5354" s="25">
        <v>18</v>
      </c>
      <c r="D5354" s="25">
        <v>1.24</v>
      </c>
    </row>
    <row r="5355" spans="1:4">
      <c r="A5355" s="13" t="s">
        <v>532</v>
      </c>
      <c r="B5355" s="35" t="s">
        <v>262</v>
      </c>
      <c r="C5355" s="25">
        <v>20</v>
      </c>
      <c r="D5355" s="25">
        <v>2.2999999999999998</v>
      </c>
    </row>
    <row r="5356" spans="1:4">
      <c r="A5356" s="13" t="s">
        <v>532</v>
      </c>
      <c r="B5356" s="35" t="s">
        <v>262</v>
      </c>
      <c r="C5356" s="25">
        <v>25</v>
      </c>
      <c r="D5356" s="25">
        <v>2.54</v>
      </c>
    </row>
    <row r="5357" spans="1:4">
      <c r="A5357" s="13" t="s">
        <v>532</v>
      </c>
      <c r="B5357" s="35" t="s">
        <v>262</v>
      </c>
      <c r="C5357" s="25">
        <v>30</v>
      </c>
      <c r="D5357" s="25">
        <v>2.36</v>
      </c>
    </row>
    <row r="5358" spans="1:4">
      <c r="A5358" s="13" t="s">
        <v>532</v>
      </c>
      <c r="B5358" s="35" t="s">
        <v>262</v>
      </c>
      <c r="C5358" s="25">
        <v>40</v>
      </c>
      <c r="D5358" s="25">
        <v>2.36</v>
      </c>
    </row>
    <row r="5359" spans="1:4">
      <c r="A5359" s="13" t="s">
        <v>532</v>
      </c>
      <c r="B5359" s="35" t="s">
        <v>262</v>
      </c>
      <c r="C5359" s="25">
        <v>50</v>
      </c>
      <c r="D5359" s="25">
        <v>5.3</v>
      </c>
    </row>
    <row r="5360" spans="1:4">
      <c r="A5360" s="13" t="s">
        <v>532</v>
      </c>
      <c r="B5360" s="35" t="s">
        <v>262</v>
      </c>
      <c r="C5360" s="25">
        <v>60</v>
      </c>
      <c r="D5360" s="25">
        <v>4.2</v>
      </c>
    </row>
    <row r="5361" spans="1:4">
      <c r="A5361" s="13" t="s">
        <v>532</v>
      </c>
      <c r="B5361" s="35" t="s">
        <v>262</v>
      </c>
      <c r="C5361" s="25">
        <v>70</v>
      </c>
      <c r="D5361" s="25">
        <v>3.6</v>
      </c>
    </row>
    <row r="5362" spans="1:4">
      <c r="A5362" s="13" t="s">
        <v>532</v>
      </c>
      <c r="B5362" s="35" t="s">
        <v>262</v>
      </c>
      <c r="C5362" s="25">
        <v>80</v>
      </c>
      <c r="D5362" s="25">
        <v>2.5</v>
      </c>
    </row>
    <row r="5363" spans="1:4">
      <c r="A5363" s="47" t="s">
        <v>294</v>
      </c>
      <c r="B5363" s="47" t="s">
        <v>791</v>
      </c>
      <c r="C5363" s="51" t="s">
        <v>205</v>
      </c>
      <c r="D5363" s="52">
        <v>0.5</v>
      </c>
    </row>
    <row r="5364" spans="1:4">
      <c r="A5364" s="47" t="s">
        <v>294</v>
      </c>
      <c r="B5364" s="47" t="s">
        <v>791</v>
      </c>
      <c r="C5364" s="51" t="s">
        <v>303</v>
      </c>
      <c r="D5364" s="52">
        <v>0.7</v>
      </c>
    </row>
    <row r="5365" spans="1:4">
      <c r="A5365" s="47" t="s">
        <v>294</v>
      </c>
      <c r="B5365" s="47" t="s">
        <v>791</v>
      </c>
      <c r="C5365" s="51" t="s">
        <v>199</v>
      </c>
      <c r="D5365" s="52">
        <v>0.7</v>
      </c>
    </row>
    <row r="5366" spans="1:4">
      <c r="A5366" s="47" t="s">
        <v>294</v>
      </c>
      <c r="B5366" s="47" t="s">
        <v>791</v>
      </c>
      <c r="C5366" s="51" t="s">
        <v>206</v>
      </c>
      <c r="D5366" s="52">
        <v>1.2</v>
      </c>
    </row>
    <row r="5367" spans="1:4">
      <c r="A5367" s="47" t="s">
        <v>294</v>
      </c>
      <c r="B5367" s="47" t="s">
        <v>791</v>
      </c>
      <c r="C5367" s="51" t="s">
        <v>273</v>
      </c>
      <c r="D5367" s="52">
        <v>3.3</v>
      </c>
    </row>
    <row r="5368" spans="1:4">
      <c r="A5368" s="47" t="s">
        <v>294</v>
      </c>
      <c r="B5368" s="47" t="s">
        <v>791</v>
      </c>
      <c r="C5368" s="51" t="s">
        <v>310</v>
      </c>
      <c r="D5368" s="52">
        <v>11</v>
      </c>
    </row>
    <row r="5369" spans="1:4">
      <c r="A5369" s="47" t="s">
        <v>294</v>
      </c>
      <c r="B5369" s="47" t="s">
        <v>791</v>
      </c>
      <c r="C5369" s="51" t="s">
        <v>800</v>
      </c>
      <c r="D5369" s="52">
        <v>0.7</v>
      </c>
    </row>
    <row r="5370" spans="1:4">
      <c r="A5370" s="47" t="s">
        <v>294</v>
      </c>
      <c r="B5370" s="47" t="s">
        <v>791</v>
      </c>
      <c r="C5370" s="51" t="s">
        <v>801</v>
      </c>
      <c r="D5370" s="52">
        <v>0.7</v>
      </c>
    </row>
    <row r="5371" spans="1:4">
      <c r="A5371" s="47" t="s">
        <v>294</v>
      </c>
      <c r="B5371" s="47" t="s">
        <v>791</v>
      </c>
      <c r="C5371" s="51" t="s">
        <v>385</v>
      </c>
      <c r="D5371" s="52">
        <v>3.2</v>
      </c>
    </row>
    <row r="5372" spans="1:4">
      <c r="A5372" s="47" t="s">
        <v>294</v>
      </c>
      <c r="B5372" s="47" t="s">
        <v>791</v>
      </c>
      <c r="C5372" s="51" t="s">
        <v>802</v>
      </c>
      <c r="D5372" s="52">
        <v>14</v>
      </c>
    </row>
    <row r="5373" spans="1:4">
      <c r="A5373" s="47" t="s">
        <v>294</v>
      </c>
      <c r="B5373" s="47" t="s">
        <v>791</v>
      </c>
      <c r="C5373" s="51" t="s">
        <v>803</v>
      </c>
      <c r="D5373" s="52">
        <v>1.9</v>
      </c>
    </row>
    <row r="5374" spans="1:4">
      <c r="A5374" s="47" t="s">
        <v>294</v>
      </c>
      <c r="B5374" s="47" t="s">
        <v>791</v>
      </c>
      <c r="C5374" s="51" t="s">
        <v>247</v>
      </c>
      <c r="D5374" s="52">
        <v>5.6</v>
      </c>
    </row>
    <row r="5375" spans="1:4">
      <c r="A5375" s="47" t="s">
        <v>294</v>
      </c>
      <c r="B5375" s="47" t="s">
        <v>791</v>
      </c>
      <c r="C5375" s="51" t="s">
        <v>770</v>
      </c>
      <c r="D5375" s="52">
        <v>0.6</v>
      </c>
    </row>
    <row r="5376" spans="1:4">
      <c r="A5376" s="47" t="s">
        <v>294</v>
      </c>
      <c r="B5376" s="47" t="s">
        <v>791</v>
      </c>
      <c r="C5376" s="51" t="s">
        <v>772</v>
      </c>
      <c r="D5376" s="52">
        <v>20.8</v>
      </c>
    </row>
    <row r="5377" spans="1:11">
      <c r="A5377" s="47" t="s">
        <v>294</v>
      </c>
      <c r="B5377" s="47" t="s">
        <v>791</v>
      </c>
      <c r="C5377" s="51" t="s">
        <v>804</v>
      </c>
      <c r="D5377" s="52">
        <v>1.4</v>
      </c>
    </row>
    <row r="5378" spans="1:11">
      <c r="A5378" s="47" t="s">
        <v>294</v>
      </c>
      <c r="B5378" s="47" t="s">
        <v>791</v>
      </c>
      <c r="C5378" s="51" t="s">
        <v>805</v>
      </c>
      <c r="D5378" s="52">
        <v>5</v>
      </c>
    </row>
    <row r="5379" spans="1:11">
      <c r="A5379" s="9" t="s">
        <v>13</v>
      </c>
      <c r="B5379" s="10" t="s">
        <v>478</v>
      </c>
      <c r="C5379" s="10">
        <v>2</v>
      </c>
      <c r="D5379" s="10">
        <v>0.66600000000000004</v>
      </c>
    </row>
    <row r="5380" spans="1:11">
      <c r="A5380" s="9" t="s">
        <v>13</v>
      </c>
      <c r="B5380" s="10" t="s">
        <v>478</v>
      </c>
      <c r="C5380" s="10">
        <v>3</v>
      </c>
      <c r="D5380" s="10">
        <v>0.66600000000000004</v>
      </c>
    </row>
    <row r="5381" spans="1:11">
      <c r="A5381" s="9" t="s">
        <v>13</v>
      </c>
      <c r="B5381" s="10" t="s">
        <v>478</v>
      </c>
      <c r="C5381" s="10">
        <v>6</v>
      </c>
      <c r="D5381" s="10">
        <v>0.66600000000000004</v>
      </c>
    </row>
    <row r="5382" spans="1:11">
      <c r="A5382" s="9" t="s">
        <v>13</v>
      </c>
      <c r="B5382" s="10" t="s">
        <v>478</v>
      </c>
      <c r="C5382" s="10">
        <v>10</v>
      </c>
      <c r="D5382" s="10">
        <v>0.66600000000000004</v>
      </c>
    </row>
    <row r="5383" spans="1:11">
      <c r="A5383" s="9" t="s">
        <v>13</v>
      </c>
      <c r="B5383" s="10" t="s">
        <v>478</v>
      </c>
      <c r="C5383" s="10">
        <v>12</v>
      </c>
      <c r="D5383" s="10">
        <v>0.66600000000000004</v>
      </c>
    </row>
    <row r="5384" spans="1:11">
      <c r="A5384" s="9" t="s">
        <v>13</v>
      </c>
      <c r="B5384" s="10" t="s">
        <v>478</v>
      </c>
      <c r="C5384" s="10">
        <v>14</v>
      </c>
      <c r="D5384" s="10">
        <v>0.66600000000000004</v>
      </c>
    </row>
    <row r="5385" spans="1:11">
      <c r="A5385" s="9" t="s">
        <v>13</v>
      </c>
      <c r="B5385" s="10" t="s">
        <v>478</v>
      </c>
      <c r="C5385" s="10">
        <v>16</v>
      </c>
      <c r="D5385" s="10">
        <v>0.66600000000000004</v>
      </c>
    </row>
    <row r="5386" spans="1:11">
      <c r="A5386" s="3" t="s">
        <v>18</v>
      </c>
      <c r="B5386" s="3" t="s">
        <v>806</v>
      </c>
      <c r="C5386" s="3">
        <v>100</v>
      </c>
      <c r="D5386" s="8">
        <v>2.5000000000000001E-2</v>
      </c>
    </row>
    <row r="5387" spans="1:11">
      <c r="A5387" s="3" t="s">
        <v>807</v>
      </c>
      <c r="B5387" s="3" t="s">
        <v>806</v>
      </c>
      <c r="C5387" s="3" t="s">
        <v>808</v>
      </c>
      <c r="D5387" s="8">
        <v>1.4E-2</v>
      </c>
      <c r="K5387" s="131"/>
    </row>
    <row r="5388" spans="1:11">
      <c r="A5388" s="3" t="s">
        <v>807</v>
      </c>
      <c r="B5388" s="3" t="s">
        <v>806</v>
      </c>
      <c r="C5388" s="3" t="s">
        <v>809</v>
      </c>
      <c r="D5388" s="8">
        <v>5.0999999999999997E-2</v>
      </c>
      <c r="K5388" s="131"/>
    </row>
    <row r="5389" spans="1:11">
      <c r="A5389" s="3" t="s">
        <v>807</v>
      </c>
      <c r="B5389" s="3" t="s">
        <v>806</v>
      </c>
      <c r="C5389" s="3" t="s">
        <v>810</v>
      </c>
      <c r="D5389" s="8">
        <v>3.7999999999999999E-2</v>
      </c>
    </row>
    <row r="5390" spans="1:11">
      <c r="A5390" s="3" t="s">
        <v>807</v>
      </c>
      <c r="B5390" s="3" t="s">
        <v>806</v>
      </c>
      <c r="C5390" s="3" t="s">
        <v>811</v>
      </c>
      <c r="D5390" s="8">
        <v>0.16</v>
      </c>
    </row>
    <row r="5391" spans="1:11">
      <c r="A5391" s="3" t="s">
        <v>18</v>
      </c>
      <c r="B5391" s="3" t="s">
        <v>253</v>
      </c>
      <c r="C5391" s="3">
        <v>22</v>
      </c>
      <c r="D5391" s="8">
        <v>4.3999999999999997E-2</v>
      </c>
    </row>
    <row r="5392" spans="1:11">
      <c r="A5392" s="3" t="s">
        <v>18</v>
      </c>
      <c r="B5392" s="3" t="s">
        <v>253</v>
      </c>
      <c r="C5392" s="3">
        <v>70</v>
      </c>
      <c r="D5392" s="8">
        <v>0.6</v>
      </c>
    </row>
    <row r="5393" spans="1:11">
      <c r="A5393" s="3" t="s">
        <v>18</v>
      </c>
      <c r="B5393" s="3" t="s">
        <v>253</v>
      </c>
      <c r="C5393" s="3">
        <v>90</v>
      </c>
      <c r="D5393" s="8">
        <v>0.63300000000000001</v>
      </c>
    </row>
    <row r="5394" spans="1:11">
      <c r="A5394" s="3" t="s">
        <v>18</v>
      </c>
      <c r="B5394" s="3" t="s">
        <v>253</v>
      </c>
      <c r="C5394" s="3">
        <v>120</v>
      </c>
      <c r="D5394" s="8">
        <v>0.71499999999999997</v>
      </c>
    </row>
    <row r="5395" spans="1:11">
      <c r="A5395" s="3" t="s">
        <v>18</v>
      </c>
      <c r="B5395" s="3" t="s">
        <v>253</v>
      </c>
      <c r="C5395" s="3">
        <v>200</v>
      </c>
      <c r="D5395" s="8">
        <v>0.34200000000000003</v>
      </c>
    </row>
    <row r="5396" spans="1:11">
      <c r="A5396" s="3" t="s">
        <v>47</v>
      </c>
      <c r="B5396" s="3" t="s">
        <v>253</v>
      </c>
      <c r="C5396" s="3">
        <v>14</v>
      </c>
      <c r="D5396" s="8">
        <v>0.16500000000000001</v>
      </c>
    </row>
    <row r="5397" spans="1:11">
      <c r="A5397" s="3" t="s">
        <v>47</v>
      </c>
      <c r="B5397" s="3" t="s">
        <v>253</v>
      </c>
      <c r="C5397" s="3">
        <v>19</v>
      </c>
      <c r="D5397" s="8">
        <v>5.0999999999999997E-2</v>
      </c>
    </row>
    <row r="5398" spans="1:11">
      <c r="A5398" s="3" t="s">
        <v>47</v>
      </c>
      <c r="B5398" s="3" t="s">
        <v>253</v>
      </c>
      <c r="C5398" s="3">
        <v>22</v>
      </c>
      <c r="D5398" s="8">
        <v>0.12</v>
      </c>
    </row>
    <row r="5399" spans="1:11">
      <c r="A5399" s="47" t="s">
        <v>18</v>
      </c>
      <c r="B5399" s="50" t="s">
        <v>250</v>
      </c>
      <c r="C5399" s="47">
        <v>53</v>
      </c>
      <c r="D5399" s="48">
        <v>1</v>
      </c>
    </row>
    <row r="5400" spans="1:11">
      <c r="A5400" s="47" t="s">
        <v>18</v>
      </c>
      <c r="B5400" s="50" t="s">
        <v>250</v>
      </c>
      <c r="C5400" s="47">
        <v>55</v>
      </c>
      <c r="D5400" s="48">
        <v>7.0000000000000007E-2</v>
      </c>
      <c r="K5400" s="131"/>
    </row>
    <row r="5401" spans="1:11">
      <c r="A5401" s="47" t="s">
        <v>18</v>
      </c>
      <c r="B5401" s="50" t="s">
        <v>250</v>
      </c>
      <c r="C5401" s="47">
        <v>60</v>
      </c>
      <c r="D5401" s="48">
        <v>0.4</v>
      </c>
      <c r="K5401" s="131"/>
    </row>
    <row r="5402" spans="1:11">
      <c r="A5402" s="47" t="s">
        <v>18</v>
      </c>
      <c r="B5402" s="50" t="s">
        <v>250</v>
      </c>
      <c r="C5402" s="47">
        <v>70</v>
      </c>
      <c r="D5402" s="48">
        <v>0.4</v>
      </c>
      <c r="K5402" s="131"/>
    </row>
    <row r="5403" spans="1:11">
      <c r="A5403" s="47" t="s">
        <v>18</v>
      </c>
      <c r="B5403" s="50" t="s">
        <v>250</v>
      </c>
      <c r="C5403" s="47">
        <v>85</v>
      </c>
      <c r="D5403" s="48">
        <v>0.5</v>
      </c>
      <c r="K5403" s="131"/>
    </row>
    <row r="5404" spans="1:11">
      <c r="A5404" s="47" t="s">
        <v>18</v>
      </c>
      <c r="B5404" s="50" t="s">
        <v>250</v>
      </c>
      <c r="C5404" s="47">
        <v>100</v>
      </c>
      <c r="D5404" s="48">
        <v>0.22800000000000001</v>
      </c>
      <c r="K5404" s="131"/>
    </row>
    <row r="5405" spans="1:11">
      <c r="A5405" s="47" t="s">
        <v>18</v>
      </c>
      <c r="B5405" s="50" t="s">
        <v>250</v>
      </c>
      <c r="C5405" s="47">
        <v>110</v>
      </c>
      <c r="D5405" s="48">
        <v>0.38</v>
      </c>
    </row>
    <row r="5406" spans="1:11">
      <c r="A5406" s="47" t="s">
        <v>18</v>
      </c>
      <c r="B5406" s="50" t="s">
        <v>250</v>
      </c>
      <c r="C5406" s="47">
        <v>120</v>
      </c>
      <c r="D5406" s="48">
        <v>0.26100000000000001</v>
      </c>
    </row>
    <row r="5407" spans="1:11">
      <c r="A5407" s="47" t="s">
        <v>18</v>
      </c>
      <c r="B5407" s="50" t="s">
        <v>250</v>
      </c>
      <c r="C5407" s="47">
        <v>160</v>
      </c>
      <c r="D5407" s="48">
        <v>0.55000000000000004</v>
      </c>
    </row>
    <row r="5408" spans="1:11">
      <c r="A5408" s="47" t="s">
        <v>18</v>
      </c>
      <c r="B5408" s="50" t="s">
        <v>250</v>
      </c>
      <c r="C5408" s="47">
        <v>240</v>
      </c>
      <c r="D5408" s="48">
        <v>0.2</v>
      </c>
    </row>
    <row r="5409" spans="1:4">
      <c r="A5409" s="47" t="s">
        <v>13</v>
      </c>
      <c r="B5409" s="50" t="s">
        <v>250</v>
      </c>
      <c r="C5409" s="47">
        <v>3</v>
      </c>
      <c r="D5409" s="48">
        <v>0.22500000000000001</v>
      </c>
    </row>
    <row r="5410" spans="1:4">
      <c r="A5410" s="47" t="s">
        <v>13</v>
      </c>
      <c r="B5410" s="50" t="s">
        <v>250</v>
      </c>
      <c r="C5410" s="47">
        <v>12</v>
      </c>
      <c r="D5410" s="48">
        <v>4.5</v>
      </c>
    </row>
    <row r="5411" spans="1:4">
      <c r="A5411" s="47" t="s">
        <v>32</v>
      </c>
      <c r="B5411" s="50" t="s">
        <v>250</v>
      </c>
      <c r="C5411" s="47">
        <v>1.2</v>
      </c>
      <c r="D5411" s="48">
        <v>0.22</v>
      </c>
    </row>
    <row r="5412" spans="1:4">
      <c r="A5412" s="47" t="s">
        <v>32</v>
      </c>
      <c r="B5412" s="50" t="s">
        <v>250</v>
      </c>
      <c r="C5412" s="47">
        <v>2</v>
      </c>
      <c r="D5412" s="48">
        <v>7.0000000000000007E-2</v>
      </c>
    </row>
    <row r="5413" spans="1:4">
      <c r="A5413" s="47" t="s">
        <v>47</v>
      </c>
      <c r="B5413" s="50" t="s">
        <v>250</v>
      </c>
      <c r="C5413" s="47">
        <v>17</v>
      </c>
      <c r="D5413" s="48">
        <v>0.18</v>
      </c>
    </row>
    <row r="5414" spans="1:4">
      <c r="A5414" s="47" t="s">
        <v>47</v>
      </c>
      <c r="B5414" s="50" t="s">
        <v>250</v>
      </c>
      <c r="C5414" s="47">
        <v>27</v>
      </c>
      <c r="D5414" s="48">
        <v>0.154</v>
      </c>
    </row>
    <row r="5415" spans="1:4">
      <c r="A5415" s="47" t="s">
        <v>47</v>
      </c>
      <c r="B5415" s="50" t="s">
        <v>250</v>
      </c>
      <c r="C5415" s="47">
        <v>36</v>
      </c>
      <c r="D5415" s="48">
        <v>0.28000000000000003</v>
      </c>
    </row>
    <row r="5416" spans="1:4">
      <c r="A5416" s="47" t="s">
        <v>47</v>
      </c>
      <c r="B5416" s="50" t="s">
        <v>250</v>
      </c>
      <c r="C5416" s="47">
        <v>46</v>
      </c>
      <c r="D5416" s="48">
        <v>0.05</v>
      </c>
    </row>
    <row r="5417" spans="1:4">
      <c r="A5417" s="5" t="s">
        <v>807</v>
      </c>
      <c r="B5417" s="5" t="s">
        <v>499</v>
      </c>
      <c r="C5417" s="6">
        <v>570</v>
      </c>
      <c r="D5417" s="7">
        <v>0.22</v>
      </c>
    </row>
    <row r="5418" spans="1:4">
      <c r="A5418" s="5" t="s">
        <v>807</v>
      </c>
      <c r="B5418" s="5" t="s">
        <v>499</v>
      </c>
      <c r="C5418" s="6">
        <v>590</v>
      </c>
      <c r="D5418" s="7">
        <v>5.7</v>
      </c>
    </row>
    <row r="5419" spans="1:4">
      <c r="A5419" s="5" t="s">
        <v>807</v>
      </c>
      <c r="B5419" s="5" t="s">
        <v>499</v>
      </c>
      <c r="C5419" s="6">
        <v>610</v>
      </c>
      <c r="D5419" s="7">
        <v>7.2</v>
      </c>
    </row>
    <row r="5420" spans="1:4">
      <c r="A5420" s="5" t="s">
        <v>807</v>
      </c>
      <c r="B5420" s="5" t="s">
        <v>499</v>
      </c>
      <c r="C5420" s="6">
        <v>660</v>
      </c>
      <c r="D5420" s="7">
        <v>5.6</v>
      </c>
    </row>
    <row r="5421" spans="1:4">
      <c r="A5421" s="5" t="s">
        <v>807</v>
      </c>
      <c r="B5421" s="5" t="s">
        <v>499</v>
      </c>
      <c r="C5421" s="6">
        <v>700</v>
      </c>
      <c r="D5421" s="7">
        <v>7.69</v>
      </c>
    </row>
    <row r="5422" spans="1:4">
      <c r="A5422" s="5" t="s">
        <v>807</v>
      </c>
      <c r="B5422" s="5" t="s">
        <v>499</v>
      </c>
      <c r="C5422" s="6">
        <v>820</v>
      </c>
      <c r="D5422" s="7">
        <v>1.21</v>
      </c>
    </row>
    <row r="5423" spans="1:4">
      <c r="A5423" s="5" t="s">
        <v>807</v>
      </c>
      <c r="B5423" s="5" t="s">
        <v>499</v>
      </c>
      <c r="C5423" s="6">
        <v>840</v>
      </c>
      <c r="D5423" s="7">
        <v>1.25</v>
      </c>
    </row>
    <row r="5424" spans="1:4">
      <c r="A5424" s="5" t="s">
        <v>807</v>
      </c>
      <c r="B5424" s="5" t="s">
        <v>499</v>
      </c>
      <c r="C5424" s="6">
        <v>920</v>
      </c>
      <c r="D5424" s="7">
        <v>1.22</v>
      </c>
    </row>
    <row r="5425" spans="1:4">
      <c r="A5425" s="5" t="s">
        <v>294</v>
      </c>
      <c r="B5425" s="35" t="s">
        <v>235</v>
      </c>
      <c r="C5425" s="6" t="s">
        <v>408</v>
      </c>
      <c r="D5425" s="7">
        <v>0.48</v>
      </c>
    </row>
    <row r="5426" spans="1:4">
      <c r="A5426" s="5" t="s">
        <v>294</v>
      </c>
      <c r="B5426" s="35" t="s">
        <v>235</v>
      </c>
      <c r="C5426" s="6" t="s">
        <v>816</v>
      </c>
      <c r="D5426" s="7">
        <v>3.6</v>
      </c>
    </row>
    <row r="5427" spans="1:4">
      <c r="A5427" s="5" t="s">
        <v>294</v>
      </c>
      <c r="B5427" s="35" t="s">
        <v>235</v>
      </c>
      <c r="C5427" s="6" t="s">
        <v>817</v>
      </c>
      <c r="D5427" s="7">
        <v>1</v>
      </c>
    </row>
    <row r="5428" spans="1:4">
      <c r="A5428" s="5" t="s">
        <v>294</v>
      </c>
      <c r="B5428" s="35" t="s">
        <v>235</v>
      </c>
      <c r="C5428" s="6" t="s">
        <v>238</v>
      </c>
      <c r="D5428" s="7">
        <v>1.5</v>
      </c>
    </row>
    <row r="5429" spans="1:4">
      <c r="A5429" s="5" t="s">
        <v>294</v>
      </c>
      <c r="B5429" s="35" t="s">
        <v>235</v>
      </c>
      <c r="C5429" s="6" t="s">
        <v>818</v>
      </c>
      <c r="D5429" s="7">
        <v>0.69</v>
      </c>
    </row>
    <row r="5430" spans="1:4">
      <c r="A5430" s="5" t="s">
        <v>294</v>
      </c>
      <c r="B5430" s="35" t="s">
        <v>235</v>
      </c>
      <c r="C5430" s="6" t="s">
        <v>819</v>
      </c>
      <c r="D5430" s="7">
        <v>0.52</v>
      </c>
    </row>
    <row r="5431" spans="1:4">
      <c r="A5431" s="5" t="s">
        <v>18</v>
      </c>
      <c r="B5431" s="5" t="s">
        <v>821</v>
      </c>
      <c r="C5431" s="6">
        <v>200</v>
      </c>
      <c r="D5431" s="7">
        <v>3.4</v>
      </c>
    </row>
    <row r="5432" spans="1:4">
      <c r="A5432" s="5" t="s">
        <v>18</v>
      </c>
      <c r="B5432" s="5" t="s">
        <v>821</v>
      </c>
      <c r="C5432" s="6">
        <v>230</v>
      </c>
      <c r="D5432" s="7">
        <v>1.3</v>
      </c>
    </row>
    <row r="5433" spans="1:4">
      <c r="A5433" s="5" t="s">
        <v>18</v>
      </c>
      <c r="B5433" s="5" t="s">
        <v>821</v>
      </c>
      <c r="C5433" s="6">
        <v>240</v>
      </c>
      <c r="D5433" s="7">
        <v>1.6</v>
      </c>
    </row>
    <row r="5434" spans="1:4">
      <c r="A5434" s="5" t="s">
        <v>18</v>
      </c>
      <c r="B5434" s="5" t="s">
        <v>821</v>
      </c>
      <c r="C5434" s="6">
        <v>260</v>
      </c>
      <c r="D5434" s="7">
        <v>0.2</v>
      </c>
    </row>
    <row r="5435" spans="1:4">
      <c r="A5435" s="5" t="s">
        <v>18</v>
      </c>
      <c r="B5435" s="5" t="s">
        <v>821</v>
      </c>
      <c r="C5435" s="6">
        <v>280</v>
      </c>
      <c r="D5435" s="7">
        <v>3.6</v>
      </c>
    </row>
    <row r="5436" spans="1:4">
      <c r="A5436" s="5" t="s">
        <v>807</v>
      </c>
      <c r="B5436" s="5" t="s">
        <v>821</v>
      </c>
      <c r="C5436" s="6">
        <v>350</v>
      </c>
      <c r="D5436" s="7">
        <v>5.3</v>
      </c>
    </row>
    <row r="5437" spans="1:4">
      <c r="A5437" s="5" t="s">
        <v>807</v>
      </c>
      <c r="B5437" s="5" t="s">
        <v>821</v>
      </c>
      <c r="C5437" s="6">
        <v>360</v>
      </c>
      <c r="D5437" s="7">
        <v>8</v>
      </c>
    </row>
    <row r="5438" spans="1:4">
      <c r="A5438" s="5" t="s">
        <v>807</v>
      </c>
      <c r="B5438" s="5" t="s">
        <v>821</v>
      </c>
      <c r="C5438" s="6">
        <v>380</v>
      </c>
      <c r="D5438" s="7">
        <v>6.6</v>
      </c>
    </row>
    <row r="5439" spans="1:4">
      <c r="A5439" s="5" t="s">
        <v>807</v>
      </c>
      <c r="B5439" s="5" t="s">
        <v>821</v>
      </c>
      <c r="C5439" s="6">
        <v>420</v>
      </c>
      <c r="D5439" s="7">
        <v>3.76</v>
      </c>
    </row>
    <row r="5440" spans="1:4">
      <c r="A5440" s="5" t="s">
        <v>807</v>
      </c>
      <c r="B5440" s="5" t="s">
        <v>821</v>
      </c>
      <c r="C5440" s="6">
        <v>700</v>
      </c>
      <c r="D5440" s="7">
        <v>0.8</v>
      </c>
    </row>
    <row r="5441" spans="1:4">
      <c r="A5441" s="5" t="s">
        <v>807</v>
      </c>
      <c r="B5441" s="5" t="s">
        <v>821</v>
      </c>
      <c r="C5441" s="6">
        <v>750</v>
      </c>
      <c r="D5441" s="7">
        <v>9.4</v>
      </c>
    </row>
    <row r="5442" spans="1:4">
      <c r="A5442" s="5" t="s">
        <v>807</v>
      </c>
      <c r="B5442" s="5" t="s">
        <v>821</v>
      </c>
      <c r="C5442" s="6">
        <v>800</v>
      </c>
      <c r="D5442" s="7">
        <v>1.96</v>
      </c>
    </row>
    <row r="5443" spans="1:4">
      <c r="A5443" s="5" t="s">
        <v>294</v>
      </c>
      <c r="B5443" s="5" t="s">
        <v>821</v>
      </c>
      <c r="C5443" s="6" t="s">
        <v>248</v>
      </c>
      <c r="D5443" s="7">
        <v>1.7</v>
      </c>
    </row>
    <row r="5444" spans="1:4">
      <c r="A5444" s="5" t="s">
        <v>294</v>
      </c>
      <c r="B5444" s="5" t="s">
        <v>821</v>
      </c>
      <c r="C5444" s="6" t="s">
        <v>822</v>
      </c>
      <c r="D5444" s="7">
        <v>16.8</v>
      </c>
    </row>
    <row r="5445" spans="1:4">
      <c r="A5445" s="5" t="s">
        <v>294</v>
      </c>
      <c r="B5445" s="5" t="s">
        <v>821</v>
      </c>
      <c r="C5445" s="6" t="s">
        <v>249</v>
      </c>
      <c r="D5445" s="7">
        <v>0.4</v>
      </c>
    </row>
    <row r="5446" spans="1:4">
      <c r="A5446" s="5" t="s">
        <v>294</v>
      </c>
      <c r="B5446" s="5" t="s">
        <v>821</v>
      </c>
      <c r="C5446" s="6" t="s">
        <v>232</v>
      </c>
      <c r="D5446" s="7">
        <v>0.8</v>
      </c>
    </row>
    <row r="5447" spans="1:4">
      <c r="A5447" s="5" t="s">
        <v>294</v>
      </c>
      <c r="B5447" s="5" t="s">
        <v>821</v>
      </c>
      <c r="C5447" s="6" t="s">
        <v>233</v>
      </c>
      <c r="D5447" s="7">
        <v>2.2000000000000002</v>
      </c>
    </row>
    <row r="5448" spans="1:4">
      <c r="A5448" s="5" t="s">
        <v>294</v>
      </c>
      <c r="B5448" s="5" t="s">
        <v>821</v>
      </c>
      <c r="C5448" s="6" t="s">
        <v>823</v>
      </c>
      <c r="D5448" s="7">
        <v>8.9</v>
      </c>
    </row>
    <row r="5449" spans="1:4">
      <c r="A5449" s="5" t="s">
        <v>294</v>
      </c>
      <c r="B5449" s="5" t="s">
        <v>821</v>
      </c>
      <c r="C5449" s="6" t="s">
        <v>824</v>
      </c>
      <c r="D5449" s="7">
        <v>5.21</v>
      </c>
    </row>
    <row r="5450" spans="1:4">
      <c r="A5450" s="5" t="s">
        <v>8</v>
      </c>
      <c r="B5450" s="35" t="s">
        <v>227</v>
      </c>
      <c r="C5450" s="35">
        <v>420</v>
      </c>
      <c r="D5450" s="35">
        <v>0.15</v>
      </c>
    </row>
    <row r="5451" spans="1:4">
      <c r="A5451" s="5" t="s">
        <v>8</v>
      </c>
      <c r="B5451" s="35" t="s">
        <v>227</v>
      </c>
      <c r="C5451" s="35">
        <v>425</v>
      </c>
      <c r="D5451" s="35">
        <v>0.4</v>
      </c>
    </row>
    <row r="5452" spans="1:4">
      <c r="A5452" s="5" t="s">
        <v>8</v>
      </c>
      <c r="B5452" s="35" t="s">
        <v>227</v>
      </c>
      <c r="C5452" s="35">
        <v>470</v>
      </c>
      <c r="D5452" s="35">
        <v>1.5</v>
      </c>
    </row>
    <row r="5453" spans="1:4">
      <c r="A5453" s="5" t="s">
        <v>8</v>
      </c>
      <c r="B5453" s="35" t="s">
        <v>227</v>
      </c>
      <c r="C5453" s="35">
        <v>495</v>
      </c>
      <c r="D5453" s="35">
        <v>2.7</v>
      </c>
    </row>
    <row r="5454" spans="1:4">
      <c r="A5454" s="5" t="s">
        <v>8</v>
      </c>
      <c r="B5454" s="35" t="s">
        <v>227</v>
      </c>
      <c r="C5454" s="35">
        <v>532</v>
      </c>
      <c r="D5454" s="35">
        <v>1.3</v>
      </c>
    </row>
    <row r="5455" spans="1:4">
      <c r="A5455" s="5" t="s">
        <v>8</v>
      </c>
      <c r="B5455" s="35" t="s">
        <v>227</v>
      </c>
      <c r="C5455" s="35">
        <v>550</v>
      </c>
      <c r="D5455" s="35">
        <v>0.6</v>
      </c>
    </row>
    <row r="5456" spans="1:4">
      <c r="A5456" s="5" t="s">
        <v>8</v>
      </c>
      <c r="B5456" s="35" t="s">
        <v>227</v>
      </c>
      <c r="C5456" s="35">
        <v>600</v>
      </c>
      <c r="D5456" s="35">
        <v>3.48</v>
      </c>
    </row>
    <row r="5457" spans="1:4">
      <c r="A5457" s="1" t="s">
        <v>8</v>
      </c>
      <c r="B5457" s="2" t="s">
        <v>209</v>
      </c>
      <c r="C5457" s="2">
        <v>360</v>
      </c>
      <c r="D5457" s="2">
        <v>7.2</v>
      </c>
    </row>
    <row r="5458" spans="1:4">
      <c r="A5458" s="1" t="s">
        <v>8</v>
      </c>
      <c r="B5458" s="2" t="s">
        <v>209</v>
      </c>
      <c r="C5458" s="2">
        <v>380</v>
      </c>
      <c r="D5458" s="2">
        <v>5.2</v>
      </c>
    </row>
    <row r="5459" spans="1:4">
      <c r="A5459" s="1" t="s">
        <v>8</v>
      </c>
      <c r="B5459" s="2" t="s">
        <v>209</v>
      </c>
      <c r="C5459" s="2">
        <v>400</v>
      </c>
      <c r="D5459" s="2">
        <v>6.8</v>
      </c>
    </row>
    <row r="5460" spans="1:4">
      <c r="A5460" s="1" t="s">
        <v>8</v>
      </c>
      <c r="B5460" s="2" t="s">
        <v>209</v>
      </c>
      <c r="C5460" s="2">
        <v>420</v>
      </c>
      <c r="D5460" s="2">
        <v>5.8</v>
      </c>
    </row>
    <row r="5461" spans="1:4">
      <c r="A5461" s="1" t="s">
        <v>8</v>
      </c>
      <c r="B5461" s="2" t="s">
        <v>209</v>
      </c>
      <c r="C5461" s="2">
        <v>430</v>
      </c>
      <c r="D5461" s="2">
        <v>3.2</v>
      </c>
    </row>
    <row r="5462" spans="1:4">
      <c r="A5462" s="1" t="s">
        <v>8</v>
      </c>
      <c r="B5462" s="2" t="s">
        <v>209</v>
      </c>
      <c r="C5462" s="2">
        <v>450</v>
      </c>
      <c r="D5462" s="2">
        <v>7.3</v>
      </c>
    </row>
    <row r="5463" spans="1:4">
      <c r="A5463" s="1" t="s">
        <v>8</v>
      </c>
      <c r="B5463" s="2" t="s">
        <v>209</v>
      </c>
      <c r="C5463" s="2">
        <v>480</v>
      </c>
      <c r="D5463" s="2">
        <v>4.4000000000000004</v>
      </c>
    </row>
    <row r="5464" spans="1:4">
      <c r="A5464" s="1" t="s">
        <v>8</v>
      </c>
      <c r="B5464" s="2" t="s">
        <v>209</v>
      </c>
      <c r="C5464" s="2">
        <v>500</v>
      </c>
      <c r="D5464" s="2">
        <v>10.8</v>
      </c>
    </row>
    <row r="5465" spans="1:4">
      <c r="A5465" s="1" t="s">
        <v>8</v>
      </c>
      <c r="B5465" s="2" t="s">
        <v>209</v>
      </c>
      <c r="C5465" s="2">
        <v>520</v>
      </c>
      <c r="D5465" s="2">
        <v>5.2</v>
      </c>
    </row>
    <row r="5466" spans="1:4">
      <c r="A5466" s="1" t="s">
        <v>8</v>
      </c>
      <c r="B5466" s="2" t="s">
        <v>209</v>
      </c>
      <c r="C5466" s="2">
        <v>530</v>
      </c>
      <c r="D5466" s="2">
        <v>5</v>
      </c>
    </row>
    <row r="5467" spans="1:4">
      <c r="A5467" s="1" t="s">
        <v>8</v>
      </c>
      <c r="B5467" s="2" t="s">
        <v>209</v>
      </c>
      <c r="C5467" s="2">
        <v>550</v>
      </c>
      <c r="D5467" s="2">
        <v>11.1</v>
      </c>
    </row>
    <row r="5468" spans="1:4">
      <c r="A5468" s="1" t="s">
        <v>8</v>
      </c>
      <c r="B5468" s="2" t="s">
        <v>209</v>
      </c>
      <c r="C5468" s="2">
        <v>580</v>
      </c>
      <c r="D5468" s="2">
        <v>4.4000000000000004</v>
      </c>
    </row>
    <row r="5469" spans="1:4">
      <c r="A5469" s="1" t="s">
        <v>8</v>
      </c>
      <c r="B5469" s="2" t="s">
        <v>209</v>
      </c>
      <c r="C5469" s="2">
        <v>600</v>
      </c>
      <c r="D5469" s="2">
        <v>8.25</v>
      </c>
    </row>
    <row r="5470" spans="1:4">
      <c r="A5470" s="1" t="s">
        <v>8</v>
      </c>
      <c r="B5470" s="2" t="s">
        <v>209</v>
      </c>
      <c r="C5470" s="2">
        <v>750</v>
      </c>
      <c r="D5470" s="2">
        <v>2.5</v>
      </c>
    </row>
    <row r="5471" spans="1:4">
      <c r="A5471" s="1" t="s">
        <v>8</v>
      </c>
      <c r="B5471" s="2" t="s">
        <v>209</v>
      </c>
      <c r="C5471" s="2">
        <v>800</v>
      </c>
      <c r="D5471" s="2">
        <v>9</v>
      </c>
    </row>
    <row r="5472" spans="1:4">
      <c r="A5472" s="43" t="s">
        <v>13</v>
      </c>
      <c r="B5472" s="42" t="s">
        <v>190</v>
      </c>
      <c r="C5472" s="77">
        <v>2</v>
      </c>
      <c r="D5472" s="42">
        <v>0.36599999999999999</v>
      </c>
    </row>
    <row r="5473" spans="1:4">
      <c r="A5473" s="43" t="s">
        <v>13</v>
      </c>
      <c r="B5473" s="42" t="s">
        <v>190</v>
      </c>
      <c r="C5473" s="77">
        <v>2.5</v>
      </c>
      <c r="D5473" s="42">
        <v>0.9</v>
      </c>
    </row>
    <row r="5474" spans="1:4">
      <c r="A5474" s="43" t="s">
        <v>13</v>
      </c>
      <c r="B5474" s="42" t="s">
        <v>190</v>
      </c>
      <c r="C5474" s="77">
        <v>3</v>
      </c>
      <c r="D5474" s="42">
        <v>1.24</v>
      </c>
    </row>
    <row r="5475" spans="1:4">
      <c r="A5475" s="43" t="s">
        <v>13</v>
      </c>
      <c r="B5475" s="42" t="s">
        <v>190</v>
      </c>
      <c r="C5475" s="77">
        <v>4</v>
      </c>
      <c r="D5475" s="42">
        <v>0.17</v>
      </c>
    </row>
    <row r="5476" spans="1:4">
      <c r="A5476" s="43" t="s">
        <v>13</v>
      </c>
      <c r="B5476" s="42" t="s">
        <v>190</v>
      </c>
      <c r="C5476" s="77">
        <v>5</v>
      </c>
      <c r="D5476" s="42">
        <v>0.11</v>
      </c>
    </row>
    <row r="5477" spans="1:4">
      <c r="A5477" s="43" t="s">
        <v>13</v>
      </c>
      <c r="B5477" s="42" t="s">
        <v>190</v>
      </c>
      <c r="C5477" s="77">
        <v>10</v>
      </c>
      <c r="D5477" s="42">
        <v>0.18</v>
      </c>
    </row>
    <row r="5478" spans="1:4">
      <c r="A5478" s="43" t="s">
        <v>13</v>
      </c>
      <c r="B5478" s="42" t="s">
        <v>190</v>
      </c>
      <c r="C5478" s="77">
        <v>12</v>
      </c>
      <c r="D5478" s="42">
        <v>1.67</v>
      </c>
    </row>
    <row r="5479" spans="1:4">
      <c r="A5479" s="43" t="s">
        <v>13</v>
      </c>
      <c r="B5479" s="42" t="s">
        <v>190</v>
      </c>
      <c r="C5479" s="77">
        <v>14</v>
      </c>
      <c r="D5479" s="42">
        <v>0.63</v>
      </c>
    </row>
    <row r="5480" spans="1:4">
      <c r="A5480" s="43" t="s">
        <v>13</v>
      </c>
      <c r="B5480" s="42" t="s">
        <v>190</v>
      </c>
      <c r="C5480" s="77">
        <v>16</v>
      </c>
      <c r="D5480" s="42">
        <v>0.27100000000000002</v>
      </c>
    </row>
    <row r="5481" spans="1:4">
      <c r="A5481" s="43" t="s">
        <v>13</v>
      </c>
      <c r="B5481" s="42" t="s">
        <v>190</v>
      </c>
      <c r="C5481" s="77">
        <v>18</v>
      </c>
      <c r="D5481" s="42">
        <v>0.8</v>
      </c>
    </row>
    <row r="5482" spans="1:4">
      <c r="A5482" s="43" t="s">
        <v>13</v>
      </c>
      <c r="B5482" s="42" t="s">
        <v>190</v>
      </c>
      <c r="C5482" s="77">
        <v>20</v>
      </c>
      <c r="D5482" s="42">
        <v>0.63</v>
      </c>
    </row>
    <row r="5483" spans="1:4">
      <c r="A5483" s="43" t="s">
        <v>13</v>
      </c>
      <c r="B5483" s="42" t="s">
        <v>190</v>
      </c>
      <c r="C5483" s="77">
        <v>22</v>
      </c>
      <c r="D5483" s="42">
        <v>0.193</v>
      </c>
    </row>
    <row r="5484" spans="1:4">
      <c r="A5484" s="43" t="s">
        <v>13</v>
      </c>
      <c r="B5484" s="42" t="s">
        <v>190</v>
      </c>
      <c r="C5484" s="77">
        <v>25</v>
      </c>
      <c r="D5484" s="42">
        <v>0.13500000000000001</v>
      </c>
    </row>
    <row r="5485" spans="1:4">
      <c r="A5485" s="43" t="s">
        <v>13</v>
      </c>
      <c r="B5485" s="42" t="s">
        <v>190</v>
      </c>
      <c r="C5485" s="77">
        <v>30</v>
      </c>
      <c r="D5485" s="42">
        <v>0.151</v>
      </c>
    </row>
    <row r="5486" spans="1:4">
      <c r="A5486" s="43" t="s">
        <v>13</v>
      </c>
      <c r="B5486" s="42" t="s">
        <v>190</v>
      </c>
      <c r="C5486" s="77">
        <v>35</v>
      </c>
      <c r="D5486" s="42">
        <v>0.26200000000000001</v>
      </c>
    </row>
    <row r="5487" spans="1:4">
      <c r="A5487" s="43" t="s">
        <v>13</v>
      </c>
      <c r="B5487" s="42" t="s">
        <v>190</v>
      </c>
      <c r="C5487" s="77">
        <v>40</v>
      </c>
      <c r="D5487" s="42">
        <v>0.67600000000000005</v>
      </c>
    </row>
    <row r="5488" spans="1:4">
      <c r="A5488" s="43" t="s">
        <v>13</v>
      </c>
      <c r="B5488" s="42" t="s">
        <v>190</v>
      </c>
      <c r="C5488" s="77">
        <v>45</v>
      </c>
      <c r="D5488" s="42">
        <v>0.98399999999999999</v>
      </c>
    </row>
    <row r="5489" spans="1:4">
      <c r="A5489" s="43" t="s">
        <v>13</v>
      </c>
      <c r="B5489" s="42" t="s">
        <v>190</v>
      </c>
      <c r="C5489" s="77">
        <v>50</v>
      </c>
      <c r="D5489" s="42">
        <v>2.2000000000000002</v>
      </c>
    </row>
    <row r="5490" spans="1:4">
      <c r="A5490" s="43" t="s">
        <v>13</v>
      </c>
      <c r="B5490" s="42" t="s">
        <v>190</v>
      </c>
      <c r="C5490" s="77">
        <v>55</v>
      </c>
      <c r="D5490" s="42">
        <v>3.6</v>
      </c>
    </row>
    <row r="5491" spans="1:4">
      <c r="A5491" s="43" t="s">
        <v>13</v>
      </c>
      <c r="B5491" s="42" t="s">
        <v>190</v>
      </c>
      <c r="C5491" s="77">
        <v>60</v>
      </c>
      <c r="D5491" s="42">
        <v>2.2999999999999998</v>
      </c>
    </row>
    <row r="5492" spans="1:4">
      <c r="A5492" s="43" t="s">
        <v>13</v>
      </c>
      <c r="B5492" s="42" t="s">
        <v>190</v>
      </c>
      <c r="C5492" s="77">
        <v>65</v>
      </c>
      <c r="D5492" s="42">
        <v>1.98</v>
      </c>
    </row>
    <row r="5493" spans="1:4">
      <c r="A5493" s="43" t="s">
        <v>13</v>
      </c>
      <c r="B5493" s="42" t="s">
        <v>190</v>
      </c>
      <c r="C5493" s="77">
        <v>70</v>
      </c>
      <c r="D5493" s="42">
        <v>2.5</v>
      </c>
    </row>
    <row r="5494" spans="1:4">
      <c r="A5494" s="13" t="s">
        <v>18</v>
      </c>
      <c r="B5494" s="25" t="s">
        <v>189</v>
      </c>
      <c r="C5494" s="25">
        <v>36</v>
      </c>
      <c r="D5494" s="25">
        <v>0.3</v>
      </c>
    </row>
    <row r="5495" spans="1:4">
      <c r="A5495" s="13" t="s">
        <v>18</v>
      </c>
      <c r="B5495" s="25" t="s">
        <v>189</v>
      </c>
      <c r="C5495" s="25">
        <v>46</v>
      </c>
      <c r="D5495" s="25">
        <v>0.04</v>
      </c>
    </row>
    <row r="5496" spans="1:4">
      <c r="A5496" s="13" t="s">
        <v>18</v>
      </c>
      <c r="B5496" s="25" t="s">
        <v>189</v>
      </c>
      <c r="C5496" s="25">
        <v>100</v>
      </c>
      <c r="D5496" s="25">
        <v>0.1</v>
      </c>
    </row>
    <row r="5497" spans="1:4">
      <c r="A5497" s="13" t="s">
        <v>18</v>
      </c>
      <c r="B5497" s="25" t="s">
        <v>189</v>
      </c>
      <c r="C5497" s="25">
        <v>105</v>
      </c>
      <c r="D5497" s="25">
        <v>0.5</v>
      </c>
    </row>
    <row r="5498" spans="1:4">
      <c r="A5498" s="13" t="s">
        <v>18</v>
      </c>
      <c r="B5498" s="25" t="s">
        <v>189</v>
      </c>
      <c r="C5498" s="25">
        <v>120</v>
      </c>
      <c r="D5498" s="25">
        <v>7.0000000000000007E-2</v>
      </c>
    </row>
    <row r="5499" spans="1:4">
      <c r="A5499" s="13" t="s">
        <v>528</v>
      </c>
      <c r="B5499" s="25" t="s">
        <v>189</v>
      </c>
      <c r="C5499" s="25" t="s">
        <v>574</v>
      </c>
      <c r="D5499" s="25">
        <v>0.3</v>
      </c>
    </row>
    <row r="5500" spans="1:4">
      <c r="A5500" s="13" t="s">
        <v>47</v>
      </c>
      <c r="B5500" s="25" t="s">
        <v>189</v>
      </c>
      <c r="C5500" s="25">
        <v>19</v>
      </c>
      <c r="D5500" s="25">
        <v>0.3</v>
      </c>
    </row>
    <row r="5501" spans="1:4">
      <c r="A5501" s="13" t="s">
        <v>47</v>
      </c>
      <c r="B5501" s="25" t="s">
        <v>189</v>
      </c>
      <c r="C5501" s="25">
        <v>55</v>
      </c>
      <c r="D5501" s="25">
        <v>0.04</v>
      </c>
    </row>
    <row r="5502" spans="1:4">
      <c r="A5502" s="3" t="s">
        <v>528</v>
      </c>
      <c r="B5502" s="3" t="s">
        <v>827</v>
      </c>
      <c r="C5502" s="3" t="s">
        <v>574</v>
      </c>
      <c r="D5502" s="8">
        <v>0.54</v>
      </c>
    </row>
    <row r="5503" spans="1:4">
      <c r="A5503" s="3" t="s">
        <v>500</v>
      </c>
      <c r="B5503" s="3" t="s">
        <v>827</v>
      </c>
      <c r="C5503" s="3" t="s">
        <v>828</v>
      </c>
      <c r="D5503" s="8">
        <v>1.1000000000000001</v>
      </c>
    </row>
    <row r="5504" spans="1:4">
      <c r="A5504" s="17" t="s">
        <v>294</v>
      </c>
      <c r="B5504" s="42" t="s">
        <v>185</v>
      </c>
      <c r="C5504" s="77" t="s">
        <v>829</v>
      </c>
      <c r="D5504" s="77">
        <v>2.4E-2</v>
      </c>
    </row>
    <row r="5505" spans="1:4">
      <c r="A5505" s="17" t="s">
        <v>294</v>
      </c>
      <c r="B5505" s="42" t="s">
        <v>185</v>
      </c>
      <c r="C5505" s="77" t="s">
        <v>829</v>
      </c>
      <c r="D5505" s="77">
        <v>0.11</v>
      </c>
    </row>
    <row r="5506" spans="1:4">
      <c r="A5506" s="17" t="s">
        <v>294</v>
      </c>
      <c r="B5506" s="42" t="s">
        <v>185</v>
      </c>
      <c r="C5506" s="77" t="s">
        <v>830</v>
      </c>
      <c r="D5506" s="77">
        <v>0.25</v>
      </c>
    </row>
    <row r="5507" spans="1:4">
      <c r="A5507" s="17" t="s">
        <v>294</v>
      </c>
      <c r="B5507" s="42" t="s">
        <v>185</v>
      </c>
      <c r="C5507" s="77" t="s">
        <v>831</v>
      </c>
      <c r="D5507" s="77">
        <v>0.15</v>
      </c>
    </row>
    <row r="5508" spans="1:4">
      <c r="A5508" s="17" t="s">
        <v>294</v>
      </c>
      <c r="B5508" s="42" t="s">
        <v>185</v>
      </c>
      <c r="C5508" s="77" t="s">
        <v>832</v>
      </c>
      <c r="D5508" s="77">
        <v>5.0000000000000001E-3</v>
      </c>
    </row>
    <row r="5509" spans="1:4">
      <c r="A5509" s="17" t="s">
        <v>294</v>
      </c>
      <c r="B5509" s="42" t="s">
        <v>185</v>
      </c>
      <c r="C5509" s="77" t="s">
        <v>341</v>
      </c>
      <c r="D5509" s="77">
        <v>1.2</v>
      </c>
    </row>
    <row r="5510" spans="1:4">
      <c r="A5510" s="17" t="s">
        <v>294</v>
      </c>
      <c r="B5510" s="42" t="s">
        <v>185</v>
      </c>
      <c r="C5510" s="77" t="s">
        <v>346</v>
      </c>
      <c r="D5510" s="77">
        <v>8.0000000000000002E-3</v>
      </c>
    </row>
    <row r="5511" spans="1:4">
      <c r="A5511" s="17" t="s">
        <v>294</v>
      </c>
      <c r="B5511" s="42" t="s">
        <v>185</v>
      </c>
      <c r="C5511" s="77" t="s">
        <v>357</v>
      </c>
      <c r="D5511" s="77">
        <v>0.21</v>
      </c>
    </row>
    <row r="5512" spans="1:4">
      <c r="A5512" s="17" t="s">
        <v>294</v>
      </c>
      <c r="B5512" s="42" t="s">
        <v>185</v>
      </c>
      <c r="C5512" s="77" t="s">
        <v>362</v>
      </c>
      <c r="D5512" s="77">
        <v>1.6</v>
      </c>
    </row>
    <row r="5513" spans="1:4">
      <c r="A5513" s="17" t="s">
        <v>294</v>
      </c>
      <c r="B5513" s="42" t="s">
        <v>185</v>
      </c>
      <c r="C5513" s="77" t="s">
        <v>833</v>
      </c>
      <c r="D5513" s="77">
        <v>0.06</v>
      </c>
    </row>
    <row r="5514" spans="1:4">
      <c r="A5514" s="17" t="s">
        <v>294</v>
      </c>
      <c r="B5514" s="42" t="s">
        <v>185</v>
      </c>
      <c r="C5514" s="77" t="s">
        <v>834</v>
      </c>
      <c r="D5514" s="77">
        <v>0.3</v>
      </c>
    </row>
    <row r="5515" spans="1:4">
      <c r="A5515" s="17" t="s">
        <v>294</v>
      </c>
      <c r="B5515" s="42" t="s">
        <v>185</v>
      </c>
      <c r="C5515" s="77" t="s">
        <v>665</v>
      </c>
      <c r="D5515" s="77">
        <v>3</v>
      </c>
    </row>
    <row r="5516" spans="1:4">
      <c r="A5516" s="17" t="s">
        <v>294</v>
      </c>
      <c r="B5516" s="42" t="s">
        <v>185</v>
      </c>
      <c r="C5516" s="77" t="s">
        <v>173</v>
      </c>
      <c r="D5516" s="77">
        <v>0.25</v>
      </c>
    </row>
    <row r="5517" spans="1:4">
      <c r="A5517" s="17" t="s">
        <v>294</v>
      </c>
      <c r="B5517" s="42" t="s">
        <v>185</v>
      </c>
      <c r="C5517" s="77" t="s">
        <v>305</v>
      </c>
      <c r="D5517" s="77">
        <v>1.4E-2</v>
      </c>
    </row>
    <row r="5518" spans="1:4">
      <c r="A5518" s="17" t="s">
        <v>294</v>
      </c>
      <c r="B5518" s="42" t="s">
        <v>185</v>
      </c>
      <c r="C5518" s="77" t="s">
        <v>377</v>
      </c>
      <c r="D5518" s="77">
        <v>0.106</v>
      </c>
    </row>
    <row r="5519" spans="1:4">
      <c r="A5519" s="17" t="s">
        <v>294</v>
      </c>
      <c r="B5519" s="42" t="s">
        <v>185</v>
      </c>
      <c r="C5519" s="77" t="s">
        <v>835</v>
      </c>
      <c r="D5519" s="77">
        <v>2.1000000000000001E-2</v>
      </c>
    </row>
    <row r="5520" spans="1:4">
      <c r="A5520" s="17" t="s">
        <v>294</v>
      </c>
      <c r="B5520" s="42" t="s">
        <v>185</v>
      </c>
      <c r="C5520" s="77" t="s">
        <v>317</v>
      </c>
      <c r="D5520" s="77">
        <v>0.08</v>
      </c>
    </row>
    <row r="5521" spans="1:4">
      <c r="A5521" s="17" t="s">
        <v>294</v>
      </c>
      <c r="B5521" s="42" t="s">
        <v>185</v>
      </c>
      <c r="C5521" s="77" t="s">
        <v>193</v>
      </c>
      <c r="D5521" s="77">
        <v>0.13</v>
      </c>
    </row>
    <row r="5522" spans="1:4">
      <c r="A5522" s="17" t="s">
        <v>294</v>
      </c>
      <c r="B5522" s="42" t="s">
        <v>185</v>
      </c>
      <c r="C5522" s="77" t="s">
        <v>401</v>
      </c>
      <c r="D5522" s="77">
        <v>0.22</v>
      </c>
    </row>
    <row r="5523" spans="1:4">
      <c r="A5523" s="17" t="s">
        <v>294</v>
      </c>
      <c r="B5523" s="42" t="s">
        <v>185</v>
      </c>
      <c r="C5523" s="77" t="s">
        <v>402</v>
      </c>
      <c r="D5523" s="77">
        <v>0.15</v>
      </c>
    </row>
    <row r="5524" spans="1:4">
      <c r="A5524" s="17" t="s">
        <v>294</v>
      </c>
      <c r="B5524" s="42" t="s">
        <v>185</v>
      </c>
      <c r="C5524" s="77" t="s">
        <v>25</v>
      </c>
      <c r="D5524" s="77">
        <v>0.1</v>
      </c>
    </row>
    <row r="5525" spans="1:4">
      <c r="A5525" s="17" t="s">
        <v>294</v>
      </c>
      <c r="B5525" s="42" t="s">
        <v>185</v>
      </c>
      <c r="C5525" s="77" t="s">
        <v>51</v>
      </c>
      <c r="D5525" s="77">
        <v>0.16</v>
      </c>
    </row>
    <row r="5526" spans="1:4">
      <c r="A5526" s="17" t="s">
        <v>294</v>
      </c>
      <c r="B5526" s="42" t="s">
        <v>185</v>
      </c>
      <c r="C5526" s="77" t="s">
        <v>416</v>
      </c>
      <c r="D5526" s="77">
        <v>0.13</v>
      </c>
    </row>
    <row r="5527" spans="1:4">
      <c r="A5527" s="17" t="s">
        <v>294</v>
      </c>
      <c r="B5527" s="42" t="s">
        <v>185</v>
      </c>
      <c r="C5527" s="77" t="s">
        <v>418</v>
      </c>
      <c r="D5527" s="77">
        <v>0.31</v>
      </c>
    </row>
    <row r="5528" spans="1:4">
      <c r="A5528" s="17" t="s">
        <v>294</v>
      </c>
      <c r="B5528" s="42" t="s">
        <v>185</v>
      </c>
      <c r="C5528" s="77" t="s">
        <v>695</v>
      </c>
      <c r="D5528" s="77">
        <v>0.08</v>
      </c>
    </row>
    <row r="5529" spans="1:4">
      <c r="A5529" s="17" t="s">
        <v>294</v>
      </c>
      <c r="B5529" s="42" t="s">
        <v>185</v>
      </c>
      <c r="C5529" s="77" t="s">
        <v>345</v>
      </c>
      <c r="D5529" s="77">
        <v>0.12</v>
      </c>
    </row>
    <row r="5530" spans="1:4">
      <c r="A5530" s="17" t="s">
        <v>294</v>
      </c>
      <c r="B5530" s="42" t="s">
        <v>185</v>
      </c>
      <c r="C5530" s="77" t="s">
        <v>836</v>
      </c>
      <c r="D5530" s="77">
        <v>0.17</v>
      </c>
    </row>
    <row r="5531" spans="1:4">
      <c r="A5531" s="17" t="s">
        <v>294</v>
      </c>
      <c r="B5531" s="42" t="s">
        <v>185</v>
      </c>
      <c r="C5531" s="77" t="s">
        <v>352</v>
      </c>
      <c r="D5531" s="77">
        <v>0.2</v>
      </c>
    </row>
    <row r="5532" spans="1:4">
      <c r="A5532" s="17" t="s">
        <v>294</v>
      </c>
      <c r="B5532" s="42" t="s">
        <v>185</v>
      </c>
      <c r="C5532" s="77" t="s">
        <v>367</v>
      </c>
      <c r="D5532" s="77">
        <v>0.26</v>
      </c>
    </row>
    <row r="5533" spans="1:4">
      <c r="A5533" s="17" t="s">
        <v>294</v>
      </c>
      <c r="B5533" s="42" t="s">
        <v>185</v>
      </c>
      <c r="C5533" s="77" t="s">
        <v>727</v>
      </c>
      <c r="D5533" s="77">
        <v>0.2</v>
      </c>
    </row>
    <row r="5534" spans="1:4">
      <c r="A5534" s="77" t="s">
        <v>47</v>
      </c>
      <c r="B5534" s="42" t="s">
        <v>185</v>
      </c>
      <c r="C5534" s="77">
        <v>14</v>
      </c>
      <c r="D5534" s="77">
        <v>0.3</v>
      </c>
    </row>
    <row r="5535" spans="1:4">
      <c r="A5535" s="3" t="s">
        <v>18</v>
      </c>
      <c r="B5535" s="3" t="s">
        <v>837</v>
      </c>
      <c r="C5535" s="3">
        <v>200</v>
      </c>
      <c r="D5535" s="8">
        <v>0.9</v>
      </c>
    </row>
    <row r="5536" spans="1:4">
      <c r="A5536" s="3" t="s">
        <v>13</v>
      </c>
      <c r="B5536" s="3" t="s">
        <v>837</v>
      </c>
      <c r="C5536" s="3">
        <v>1</v>
      </c>
      <c r="D5536" s="8">
        <v>0.2</v>
      </c>
    </row>
    <row r="5537" spans="1:4">
      <c r="A5537" s="3" t="s">
        <v>13</v>
      </c>
      <c r="B5537" s="3" t="s">
        <v>837</v>
      </c>
      <c r="C5537" s="3">
        <v>6</v>
      </c>
      <c r="D5537" s="8">
        <v>0.65</v>
      </c>
    </row>
    <row r="5538" spans="1:4">
      <c r="A5538" s="3" t="s">
        <v>13</v>
      </c>
      <c r="B5538" s="3" t="s">
        <v>837</v>
      </c>
      <c r="C5538" s="3">
        <v>8</v>
      </c>
      <c r="D5538" s="8">
        <v>0.38</v>
      </c>
    </row>
    <row r="5539" spans="1:4">
      <c r="A5539" s="3" t="s">
        <v>13</v>
      </c>
      <c r="B5539" s="3" t="s">
        <v>837</v>
      </c>
      <c r="C5539" s="3">
        <v>10</v>
      </c>
      <c r="D5539" s="8">
        <v>1.5</v>
      </c>
    </row>
    <row r="5540" spans="1:4">
      <c r="A5540" s="3" t="s">
        <v>13</v>
      </c>
      <c r="B5540" s="3" t="s">
        <v>837</v>
      </c>
      <c r="C5540" s="3">
        <v>12</v>
      </c>
      <c r="D5540" s="8">
        <v>1.3</v>
      </c>
    </row>
    <row r="5541" spans="1:4">
      <c r="A5541" s="3" t="s">
        <v>13</v>
      </c>
      <c r="B5541" s="3" t="s">
        <v>837</v>
      </c>
      <c r="C5541" s="3">
        <v>15</v>
      </c>
      <c r="D5541" s="8">
        <v>1.1000000000000001</v>
      </c>
    </row>
    <row r="5542" spans="1:4">
      <c r="A5542" s="3" t="s">
        <v>13</v>
      </c>
      <c r="B5542" s="3" t="s">
        <v>837</v>
      </c>
      <c r="C5542" s="3">
        <v>16</v>
      </c>
      <c r="D5542" s="8">
        <v>0.57999999999999996</v>
      </c>
    </row>
    <row r="5543" spans="1:4">
      <c r="A5543" s="3" t="s">
        <v>13</v>
      </c>
      <c r="B5543" s="3" t="s">
        <v>837</v>
      </c>
      <c r="C5543" s="3">
        <v>20</v>
      </c>
      <c r="D5543" s="8">
        <v>1.5</v>
      </c>
    </row>
    <row r="5544" spans="1:4">
      <c r="A5544" s="3" t="s">
        <v>32</v>
      </c>
      <c r="B5544" s="3" t="s">
        <v>837</v>
      </c>
      <c r="C5544" s="3">
        <v>0.5</v>
      </c>
      <c r="D5544" s="8">
        <v>0.05</v>
      </c>
    </row>
    <row r="5545" spans="1:4">
      <c r="A5545" s="3" t="s">
        <v>32</v>
      </c>
      <c r="B5545" s="3" t="s">
        <v>837</v>
      </c>
      <c r="C5545" s="3">
        <v>1.2</v>
      </c>
      <c r="D5545" s="8">
        <v>0.03</v>
      </c>
    </row>
    <row r="5546" spans="1:4">
      <c r="A5546" s="3" t="s">
        <v>32</v>
      </c>
      <c r="B5546" s="3" t="s">
        <v>837</v>
      </c>
      <c r="C5546" s="3">
        <v>2.5</v>
      </c>
      <c r="D5546" s="8">
        <v>0.09</v>
      </c>
    </row>
    <row r="5547" spans="1:4">
      <c r="A5547" s="3" t="s">
        <v>294</v>
      </c>
      <c r="B5547" s="3" t="s">
        <v>837</v>
      </c>
      <c r="C5547" s="3" t="s">
        <v>664</v>
      </c>
      <c r="D5547" s="8">
        <v>3.3000000000000002E-2</v>
      </c>
    </row>
    <row r="5548" spans="1:4">
      <c r="A5548" s="3" t="s">
        <v>294</v>
      </c>
      <c r="B5548" s="3" t="s">
        <v>837</v>
      </c>
      <c r="C5548" s="3" t="s">
        <v>838</v>
      </c>
      <c r="D5548" s="8">
        <v>0.03</v>
      </c>
    </row>
    <row r="5549" spans="1:4">
      <c r="A5549" s="3" t="s">
        <v>294</v>
      </c>
      <c r="B5549" s="3" t="s">
        <v>837</v>
      </c>
      <c r="C5549" s="3" t="s">
        <v>839</v>
      </c>
      <c r="D5549" s="8">
        <v>0.03</v>
      </c>
    </row>
    <row r="5550" spans="1:4">
      <c r="A5550" s="43" t="s">
        <v>18</v>
      </c>
      <c r="B5550" s="42" t="s">
        <v>841</v>
      </c>
      <c r="C5550" s="42">
        <v>28</v>
      </c>
      <c r="D5550" s="42">
        <v>0.34</v>
      </c>
    </row>
    <row r="5551" spans="1:4">
      <c r="A5551" s="43" t="s">
        <v>18</v>
      </c>
      <c r="B5551" s="42" t="s">
        <v>841</v>
      </c>
      <c r="C5551" s="42">
        <v>30</v>
      </c>
      <c r="D5551" s="42">
        <v>0.42</v>
      </c>
    </row>
    <row r="5552" spans="1:4">
      <c r="A5552" s="43" t="s">
        <v>18</v>
      </c>
      <c r="B5552" s="42" t="s">
        <v>841</v>
      </c>
      <c r="C5552" s="42">
        <v>32</v>
      </c>
      <c r="D5552" s="42">
        <v>0.24</v>
      </c>
    </row>
    <row r="5553" spans="1:4">
      <c r="A5553" s="43" t="s">
        <v>18</v>
      </c>
      <c r="B5553" s="42" t="s">
        <v>841</v>
      </c>
      <c r="C5553" s="42">
        <v>35</v>
      </c>
      <c r="D5553" s="42">
        <v>0.25</v>
      </c>
    </row>
    <row r="5554" spans="1:4">
      <c r="A5554" s="43" t="s">
        <v>18</v>
      </c>
      <c r="B5554" s="42" t="s">
        <v>841</v>
      </c>
      <c r="C5554" s="42">
        <v>40</v>
      </c>
      <c r="D5554" s="42">
        <v>0.55000000000000004</v>
      </c>
    </row>
    <row r="5555" spans="1:4">
      <c r="A5555" s="43" t="s">
        <v>18</v>
      </c>
      <c r="B5555" s="42" t="s">
        <v>841</v>
      </c>
      <c r="C5555" s="42">
        <v>45</v>
      </c>
      <c r="D5555" s="42">
        <v>0.2</v>
      </c>
    </row>
    <row r="5556" spans="1:4">
      <c r="A5556" s="43" t="s">
        <v>18</v>
      </c>
      <c r="B5556" s="42" t="s">
        <v>841</v>
      </c>
      <c r="C5556" s="42">
        <v>50</v>
      </c>
      <c r="D5556" s="42">
        <v>1.6</v>
      </c>
    </row>
    <row r="5557" spans="1:4">
      <c r="A5557" s="43" t="s">
        <v>18</v>
      </c>
      <c r="B5557" s="42" t="s">
        <v>841</v>
      </c>
      <c r="C5557" s="42">
        <v>60</v>
      </c>
      <c r="D5557" s="42">
        <v>0.39</v>
      </c>
    </row>
    <row r="5558" spans="1:4">
      <c r="A5558" s="43" t="s">
        <v>18</v>
      </c>
      <c r="B5558" s="42" t="s">
        <v>841</v>
      </c>
      <c r="C5558" s="42">
        <v>70</v>
      </c>
      <c r="D5558" s="42">
        <v>0.75</v>
      </c>
    </row>
    <row r="5559" spans="1:4">
      <c r="A5559" s="43" t="s">
        <v>18</v>
      </c>
      <c r="B5559" s="42" t="s">
        <v>841</v>
      </c>
      <c r="C5559" s="42">
        <v>80</v>
      </c>
      <c r="D5559" s="42">
        <v>0.64</v>
      </c>
    </row>
    <row r="5560" spans="1:4">
      <c r="A5560" s="43" t="s">
        <v>18</v>
      </c>
      <c r="B5560" s="42" t="s">
        <v>841</v>
      </c>
      <c r="C5560" s="42">
        <v>90</v>
      </c>
      <c r="D5560" s="42">
        <v>0.8</v>
      </c>
    </row>
    <row r="5561" spans="1:4">
      <c r="A5561" s="43" t="s">
        <v>18</v>
      </c>
      <c r="B5561" s="42" t="s">
        <v>841</v>
      </c>
      <c r="C5561" s="42">
        <v>100</v>
      </c>
      <c r="D5561" s="42">
        <v>0.6</v>
      </c>
    </row>
    <row r="5562" spans="1:4">
      <c r="A5562" s="43" t="s">
        <v>18</v>
      </c>
      <c r="B5562" s="42" t="s">
        <v>841</v>
      </c>
      <c r="C5562" s="42">
        <v>105</v>
      </c>
      <c r="D5562" s="42">
        <v>0.86</v>
      </c>
    </row>
    <row r="5563" spans="1:4">
      <c r="A5563" s="43" t="s">
        <v>18</v>
      </c>
      <c r="B5563" s="42" t="s">
        <v>841</v>
      </c>
      <c r="C5563" s="42">
        <v>120</v>
      </c>
      <c r="D5563" s="42">
        <v>0.55000000000000004</v>
      </c>
    </row>
    <row r="5564" spans="1:4">
      <c r="A5564" s="43" t="s">
        <v>18</v>
      </c>
      <c r="B5564" s="42" t="s">
        <v>841</v>
      </c>
      <c r="C5564" s="42">
        <v>135</v>
      </c>
      <c r="D5564" s="42">
        <v>0.35</v>
      </c>
    </row>
    <row r="5565" spans="1:4">
      <c r="A5565" s="43" t="s">
        <v>18</v>
      </c>
      <c r="B5565" s="42" t="s">
        <v>841</v>
      </c>
      <c r="C5565" s="42">
        <v>150</v>
      </c>
      <c r="D5565" s="42">
        <v>3.2</v>
      </c>
    </row>
    <row r="5566" spans="1:4">
      <c r="A5566" s="43" t="s">
        <v>500</v>
      </c>
      <c r="B5566" s="42" t="s">
        <v>841</v>
      </c>
      <c r="C5566" s="42" t="s">
        <v>842</v>
      </c>
      <c r="D5566" s="42">
        <v>0.08</v>
      </c>
    </row>
    <row r="5567" spans="1:4">
      <c r="A5567" s="43" t="s">
        <v>500</v>
      </c>
      <c r="B5567" s="42" t="s">
        <v>841</v>
      </c>
      <c r="C5567" s="42" t="s">
        <v>843</v>
      </c>
      <c r="D5567" s="42">
        <v>0.5</v>
      </c>
    </row>
    <row r="5568" spans="1:4">
      <c r="A5568" s="5" t="s">
        <v>47</v>
      </c>
      <c r="B5568" s="35" t="s">
        <v>179</v>
      </c>
      <c r="C5568" s="35">
        <v>19</v>
      </c>
      <c r="D5568" s="35">
        <v>3.7</v>
      </c>
    </row>
    <row r="5569" spans="1:4">
      <c r="A5569" s="5" t="s">
        <v>47</v>
      </c>
      <c r="B5569" s="35" t="s">
        <v>179</v>
      </c>
      <c r="C5569" s="35">
        <v>24</v>
      </c>
      <c r="D5569" s="35">
        <v>4.2</v>
      </c>
    </row>
    <row r="5570" spans="1:4">
      <c r="A5570" s="5" t="s">
        <v>47</v>
      </c>
      <c r="B5570" s="35" t="s">
        <v>179</v>
      </c>
      <c r="C5570" s="35">
        <v>27</v>
      </c>
      <c r="D5570" s="35">
        <v>4.5999999999999996</v>
      </c>
    </row>
    <row r="5571" spans="1:4">
      <c r="A5571" s="5" t="s">
        <v>47</v>
      </c>
      <c r="B5571" s="35" t="s">
        <v>179</v>
      </c>
      <c r="C5571" s="35">
        <v>30</v>
      </c>
      <c r="D5571" s="35">
        <v>3</v>
      </c>
    </row>
    <row r="5572" spans="1:4">
      <c r="A5572" s="5" t="s">
        <v>47</v>
      </c>
      <c r="B5572" s="35" t="s">
        <v>179</v>
      </c>
      <c r="C5572" s="35">
        <v>36</v>
      </c>
      <c r="D5572" s="35">
        <v>3</v>
      </c>
    </row>
    <row r="5573" spans="1:4">
      <c r="A5573" s="5" t="s">
        <v>47</v>
      </c>
      <c r="B5573" s="35" t="s">
        <v>179</v>
      </c>
      <c r="C5573" s="35">
        <v>41</v>
      </c>
      <c r="D5573" s="35">
        <v>5.0999999999999996</v>
      </c>
    </row>
    <row r="5574" spans="1:4">
      <c r="A5574" s="5" t="s">
        <v>47</v>
      </c>
      <c r="B5574" s="35" t="s">
        <v>179</v>
      </c>
      <c r="C5574" s="35">
        <v>46</v>
      </c>
      <c r="D5574" s="35">
        <v>2.9</v>
      </c>
    </row>
    <row r="5575" spans="1:4">
      <c r="A5575" s="5" t="s">
        <v>47</v>
      </c>
      <c r="B5575" s="35" t="s">
        <v>179</v>
      </c>
      <c r="C5575" s="35">
        <v>55</v>
      </c>
      <c r="D5575" s="35">
        <v>3.2</v>
      </c>
    </row>
    <row r="5576" spans="1:4">
      <c r="A5576" s="5" t="s">
        <v>47</v>
      </c>
      <c r="B5576" s="35" t="s">
        <v>179</v>
      </c>
      <c r="C5576" s="35">
        <v>65</v>
      </c>
      <c r="D5576" s="35">
        <v>2</v>
      </c>
    </row>
    <row r="5577" spans="1:4">
      <c r="A5577" s="5" t="s">
        <v>18</v>
      </c>
      <c r="B5577" s="5" t="s">
        <v>844</v>
      </c>
      <c r="C5577" s="6">
        <v>45</v>
      </c>
      <c r="D5577" s="7">
        <v>3.2</v>
      </c>
    </row>
    <row r="5578" spans="1:4">
      <c r="A5578" s="5" t="s">
        <v>18</v>
      </c>
      <c r="B5578" s="5" t="s">
        <v>844</v>
      </c>
      <c r="C5578" s="6">
        <v>60</v>
      </c>
      <c r="D5578" s="7">
        <v>5.2</v>
      </c>
    </row>
    <row r="5579" spans="1:4">
      <c r="A5579" s="5" t="s">
        <v>18</v>
      </c>
      <c r="B5579" s="5" t="s">
        <v>844</v>
      </c>
      <c r="C5579" s="6">
        <v>65</v>
      </c>
      <c r="D5579" s="7">
        <v>4.3</v>
      </c>
    </row>
    <row r="5580" spans="1:4">
      <c r="A5580" s="5" t="s">
        <v>18</v>
      </c>
      <c r="B5580" s="5" t="s">
        <v>844</v>
      </c>
      <c r="C5580" s="6">
        <v>75</v>
      </c>
      <c r="D5580" s="7">
        <v>3.2</v>
      </c>
    </row>
    <row r="5581" spans="1:4">
      <c r="A5581" s="5" t="s">
        <v>18</v>
      </c>
      <c r="B5581" s="5" t="s">
        <v>844</v>
      </c>
      <c r="C5581" s="6">
        <v>85</v>
      </c>
      <c r="D5581" s="7">
        <v>5.2</v>
      </c>
    </row>
    <row r="5582" spans="1:4">
      <c r="A5582" s="5" t="s">
        <v>18</v>
      </c>
      <c r="B5582" s="5" t="s">
        <v>844</v>
      </c>
      <c r="C5582" s="6">
        <v>100</v>
      </c>
      <c r="D5582" s="7">
        <v>4.2</v>
      </c>
    </row>
    <row r="5583" spans="1:4">
      <c r="A5583" s="5" t="s">
        <v>18</v>
      </c>
      <c r="B5583" s="5" t="s">
        <v>844</v>
      </c>
      <c r="C5583" s="6">
        <v>110</v>
      </c>
      <c r="D5583" s="7">
        <v>1.25</v>
      </c>
    </row>
    <row r="5584" spans="1:4">
      <c r="A5584" s="5" t="s">
        <v>18</v>
      </c>
      <c r="B5584" s="5" t="s">
        <v>844</v>
      </c>
      <c r="C5584" s="6">
        <v>115</v>
      </c>
      <c r="D5584" s="7">
        <v>3.6</v>
      </c>
    </row>
    <row r="5585" spans="1:4">
      <c r="A5585" s="5" t="s">
        <v>18</v>
      </c>
      <c r="B5585" s="5" t="s">
        <v>844</v>
      </c>
      <c r="C5585" s="6">
        <v>120</v>
      </c>
      <c r="D5585" s="7">
        <v>3.8</v>
      </c>
    </row>
    <row r="5586" spans="1:4">
      <c r="A5586" s="5" t="s">
        <v>18</v>
      </c>
      <c r="B5586" s="5" t="s">
        <v>844</v>
      </c>
      <c r="C5586" s="6">
        <v>130</v>
      </c>
      <c r="D5586" s="7">
        <v>3.3</v>
      </c>
    </row>
    <row r="5587" spans="1:4">
      <c r="A5587" s="5" t="s">
        <v>18</v>
      </c>
      <c r="B5587" s="5" t="s">
        <v>844</v>
      </c>
      <c r="C5587" s="6">
        <v>140</v>
      </c>
      <c r="D5587" s="7">
        <v>2.6</v>
      </c>
    </row>
    <row r="5588" spans="1:4">
      <c r="A5588" s="5" t="s">
        <v>18</v>
      </c>
      <c r="B5588" s="5" t="s">
        <v>844</v>
      </c>
      <c r="C5588" s="6">
        <v>150</v>
      </c>
      <c r="D5588" s="7">
        <v>3.8</v>
      </c>
    </row>
    <row r="5589" spans="1:4">
      <c r="A5589" s="5" t="s">
        <v>18</v>
      </c>
      <c r="B5589" s="5" t="s">
        <v>844</v>
      </c>
      <c r="C5589" s="6">
        <v>160</v>
      </c>
      <c r="D5589" s="7">
        <v>3.6</v>
      </c>
    </row>
    <row r="5590" spans="1:4">
      <c r="A5590" s="5" t="s">
        <v>18</v>
      </c>
      <c r="B5590" s="5" t="s">
        <v>844</v>
      </c>
      <c r="C5590" s="6">
        <v>170</v>
      </c>
      <c r="D5590" s="7">
        <v>4.2</v>
      </c>
    </row>
    <row r="5591" spans="1:4">
      <c r="A5591" s="5" t="s">
        <v>18</v>
      </c>
      <c r="B5591" s="5" t="s">
        <v>844</v>
      </c>
      <c r="C5591" s="6">
        <v>180</v>
      </c>
      <c r="D5591" s="7">
        <v>6.5</v>
      </c>
    </row>
    <row r="5592" spans="1:4">
      <c r="A5592" s="5" t="s">
        <v>18</v>
      </c>
      <c r="B5592" s="5" t="s">
        <v>844</v>
      </c>
      <c r="C5592" s="6">
        <v>190</v>
      </c>
      <c r="D5592" s="7">
        <v>2.1800000000000002</v>
      </c>
    </row>
    <row r="5593" spans="1:4">
      <c r="A5593" s="5" t="s">
        <v>18</v>
      </c>
      <c r="B5593" s="5" t="s">
        <v>844</v>
      </c>
      <c r="C5593" s="6">
        <v>200</v>
      </c>
      <c r="D5593" s="7">
        <v>3.2</v>
      </c>
    </row>
    <row r="5594" spans="1:4">
      <c r="A5594" s="5" t="s">
        <v>18</v>
      </c>
      <c r="B5594" s="5" t="s">
        <v>844</v>
      </c>
      <c r="C5594" s="6">
        <v>210</v>
      </c>
      <c r="D5594" s="7">
        <v>2.5</v>
      </c>
    </row>
    <row r="5595" spans="1:4">
      <c r="A5595" s="5" t="s">
        <v>18</v>
      </c>
      <c r="B5595" s="5" t="s">
        <v>844</v>
      </c>
      <c r="C5595" s="6">
        <v>220</v>
      </c>
      <c r="D5595" s="7">
        <v>3.9</v>
      </c>
    </row>
    <row r="5596" spans="1:4">
      <c r="A5596" s="5" t="s">
        <v>18</v>
      </c>
      <c r="B5596" s="5" t="s">
        <v>844</v>
      </c>
      <c r="C5596" s="6">
        <v>230</v>
      </c>
      <c r="D5596" s="7">
        <v>4.5</v>
      </c>
    </row>
    <row r="5597" spans="1:4">
      <c r="A5597" s="5" t="s">
        <v>18</v>
      </c>
      <c r="B5597" s="5" t="s">
        <v>844</v>
      </c>
      <c r="C5597" s="6">
        <v>240</v>
      </c>
      <c r="D5597" s="7">
        <v>3.2</v>
      </c>
    </row>
    <row r="5598" spans="1:4">
      <c r="A5598" s="5" t="s">
        <v>18</v>
      </c>
      <c r="B5598" s="5" t="s">
        <v>844</v>
      </c>
      <c r="C5598" s="6">
        <v>250</v>
      </c>
      <c r="D5598" s="7">
        <v>5.2</v>
      </c>
    </row>
    <row r="5599" spans="1:4">
      <c r="A5599" s="5" t="s">
        <v>18</v>
      </c>
      <c r="B5599" s="5" t="s">
        <v>844</v>
      </c>
      <c r="C5599" s="6">
        <v>260</v>
      </c>
      <c r="D5599" s="7">
        <v>6.2</v>
      </c>
    </row>
    <row r="5600" spans="1:4">
      <c r="A5600" s="5" t="s">
        <v>18</v>
      </c>
      <c r="B5600" s="5" t="s">
        <v>844</v>
      </c>
      <c r="C5600" s="6">
        <v>270</v>
      </c>
      <c r="D5600" s="7">
        <v>2.5</v>
      </c>
    </row>
    <row r="5601" spans="1:4">
      <c r="A5601" s="5" t="s">
        <v>18</v>
      </c>
      <c r="B5601" s="5" t="s">
        <v>844</v>
      </c>
      <c r="C5601" s="6">
        <v>280</v>
      </c>
      <c r="D5601" s="7">
        <v>2.2000000000000002</v>
      </c>
    </row>
    <row r="5602" spans="1:4">
      <c r="A5602" s="5" t="s">
        <v>18</v>
      </c>
      <c r="B5602" s="5" t="s">
        <v>844</v>
      </c>
      <c r="C5602" s="6">
        <v>290</v>
      </c>
      <c r="D5602" s="7">
        <v>3.2</v>
      </c>
    </row>
    <row r="5603" spans="1:4">
      <c r="A5603" s="5" t="s">
        <v>18</v>
      </c>
      <c r="B5603" s="5" t="s">
        <v>844</v>
      </c>
      <c r="C5603" s="6">
        <v>300</v>
      </c>
      <c r="D5603" s="7">
        <v>5.2</v>
      </c>
    </row>
    <row r="5604" spans="1:4">
      <c r="A5604" s="5" t="s">
        <v>18</v>
      </c>
      <c r="B5604" s="5" t="s">
        <v>844</v>
      </c>
      <c r="C5604" s="6">
        <v>310</v>
      </c>
      <c r="D5604" s="7">
        <v>1.2</v>
      </c>
    </row>
    <row r="5605" spans="1:4">
      <c r="A5605" s="5" t="s">
        <v>18</v>
      </c>
      <c r="B5605" s="5" t="s">
        <v>844</v>
      </c>
      <c r="C5605" s="6">
        <v>320</v>
      </c>
      <c r="D5605" s="7">
        <v>3.2</v>
      </c>
    </row>
    <row r="5606" spans="1:4">
      <c r="A5606" s="5" t="s">
        <v>18</v>
      </c>
      <c r="B5606" s="5" t="s">
        <v>844</v>
      </c>
      <c r="C5606" s="6">
        <v>340</v>
      </c>
      <c r="D5606" s="7">
        <v>4.5999999999999996</v>
      </c>
    </row>
    <row r="5607" spans="1:4">
      <c r="A5607" s="5" t="s">
        <v>18</v>
      </c>
      <c r="B5607" s="5" t="s">
        <v>844</v>
      </c>
      <c r="C5607" s="6">
        <v>350</v>
      </c>
      <c r="D5607" s="7">
        <v>5</v>
      </c>
    </row>
    <row r="5608" spans="1:4">
      <c r="A5608" s="5" t="s">
        <v>18</v>
      </c>
      <c r="B5608" s="5" t="s">
        <v>845</v>
      </c>
      <c r="C5608" s="5">
        <v>280</v>
      </c>
      <c r="D5608" s="37">
        <v>0.32</v>
      </c>
    </row>
    <row r="5609" spans="1:4">
      <c r="A5609" s="5" t="s">
        <v>528</v>
      </c>
      <c r="B5609" s="5" t="s">
        <v>845</v>
      </c>
      <c r="C5609" s="5" t="s">
        <v>574</v>
      </c>
      <c r="D5609" s="37">
        <v>1</v>
      </c>
    </row>
    <row r="5610" spans="1:4">
      <c r="A5610" s="5" t="s">
        <v>294</v>
      </c>
      <c r="B5610" s="5" t="s">
        <v>845</v>
      </c>
      <c r="C5610" s="5" t="s">
        <v>846</v>
      </c>
      <c r="D5610" s="37">
        <v>2.64</v>
      </c>
    </row>
    <row r="5611" spans="1:4">
      <c r="A5611" s="32" t="s">
        <v>560</v>
      </c>
      <c r="B5611" s="38" t="s">
        <v>151</v>
      </c>
      <c r="C5611" s="56">
        <v>26</v>
      </c>
      <c r="D5611" s="56">
        <v>2.8</v>
      </c>
    </row>
    <row r="5612" spans="1:4">
      <c r="A5612" s="32" t="s">
        <v>560</v>
      </c>
      <c r="B5612" s="38" t="s">
        <v>151</v>
      </c>
      <c r="C5612" s="56">
        <v>28</v>
      </c>
      <c r="D5612" s="56">
        <v>1.7</v>
      </c>
    </row>
    <row r="5613" spans="1:4">
      <c r="A5613" s="32" t="s">
        <v>560</v>
      </c>
      <c r="B5613" s="38" t="s">
        <v>151</v>
      </c>
      <c r="C5613" s="56">
        <v>31</v>
      </c>
      <c r="D5613" s="56">
        <v>8.6999999999999993</v>
      </c>
    </row>
    <row r="5614" spans="1:4">
      <c r="A5614" s="56" t="s">
        <v>123</v>
      </c>
      <c r="B5614" s="38" t="s">
        <v>151</v>
      </c>
      <c r="C5614" s="56">
        <v>5</v>
      </c>
      <c r="D5614" s="56">
        <v>1.4</v>
      </c>
    </row>
    <row r="5615" spans="1:4">
      <c r="A5615" s="56" t="s">
        <v>123</v>
      </c>
      <c r="B5615" s="38" t="s">
        <v>151</v>
      </c>
      <c r="C5615" s="56">
        <v>5.5</v>
      </c>
      <c r="D5615" s="56">
        <v>0.1</v>
      </c>
    </row>
    <row r="5616" spans="1:4">
      <c r="A5616" s="56" t="s">
        <v>123</v>
      </c>
      <c r="B5616" s="38" t="s">
        <v>151</v>
      </c>
      <c r="C5616" s="56">
        <v>6</v>
      </c>
      <c r="D5616" s="56">
        <v>0.04</v>
      </c>
    </row>
    <row r="5617" spans="1:4">
      <c r="A5617" s="56" t="s">
        <v>123</v>
      </c>
      <c r="B5617" s="38" t="s">
        <v>151</v>
      </c>
      <c r="C5617" s="56">
        <v>8</v>
      </c>
      <c r="D5617" s="56">
        <v>1</v>
      </c>
    </row>
    <row r="5618" spans="1:4">
      <c r="A5618" s="56" t="s">
        <v>123</v>
      </c>
      <c r="B5618" s="38" t="s">
        <v>151</v>
      </c>
      <c r="C5618" s="56">
        <v>10</v>
      </c>
      <c r="D5618" s="56">
        <v>4</v>
      </c>
    </row>
    <row r="5619" spans="1:4">
      <c r="A5619" s="56" t="s">
        <v>123</v>
      </c>
      <c r="B5619" s="38" t="s">
        <v>151</v>
      </c>
      <c r="C5619" s="56">
        <v>12</v>
      </c>
      <c r="D5619" s="56">
        <v>2.2999999999999998</v>
      </c>
    </row>
    <row r="5620" spans="1:4">
      <c r="A5620" s="56" t="s">
        <v>123</v>
      </c>
      <c r="B5620" s="38" t="s">
        <v>151</v>
      </c>
      <c r="C5620" s="56">
        <v>13</v>
      </c>
      <c r="D5620" s="56">
        <v>1.2</v>
      </c>
    </row>
    <row r="5621" spans="1:4">
      <c r="A5621" s="56" t="s">
        <v>123</v>
      </c>
      <c r="B5621" s="38" t="s">
        <v>151</v>
      </c>
      <c r="C5621" s="56">
        <v>14</v>
      </c>
      <c r="D5621" s="56">
        <v>5.0999999999999996</v>
      </c>
    </row>
    <row r="5622" spans="1:4">
      <c r="A5622" s="56" t="s">
        <v>123</v>
      </c>
      <c r="B5622" s="38" t="s">
        <v>151</v>
      </c>
      <c r="C5622" s="56">
        <v>17</v>
      </c>
      <c r="D5622" s="56">
        <v>1.9</v>
      </c>
    </row>
    <row r="5623" spans="1:4">
      <c r="A5623" s="56" t="s">
        <v>123</v>
      </c>
      <c r="B5623" s="38" t="s">
        <v>151</v>
      </c>
      <c r="C5623" s="56">
        <v>19</v>
      </c>
      <c r="D5623" s="56">
        <v>1</v>
      </c>
    </row>
    <row r="5624" spans="1:4">
      <c r="A5624" s="56" t="s">
        <v>123</v>
      </c>
      <c r="B5624" s="38" t="s">
        <v>151</v>
      </c>
      <c r="C5624" s="56">
        <v>22</v>
      </c>
      <c r="D5624" s="56">
        <v>3.5</v>
      </c>
    </row>
    <row r="5625" spans="1:4">
      <c r="A5625" s="56" t="s">
        <v>123</v>
      </c>
      <c r="B5625" s="38" t="s">
        <v>151</v>
      </c>
      <c r="C5625" s="56">
        <v>27</v>
      </c>
      <c r="D5625" s="56">
        <v>0.5</v>
      </c>
    </row>
    <row r="5626" spans="1:4">
      <c r="A5626" s="56" t="s">
        <v>123</v>
      </c>
      <c r="B5626" s="38" t="s">
        <v>151</v>
      </c>
      <c r="C5626" s="56">
        <v>30</v>
      </c>
      <c r="D5626" s="56">
        <v>0.6</v>
      </c>
    </row>
    <row r="5627" spans="1:4">
      <c r="A5627" s="56" t="s">
        <v>123</v>
      </c>
      <c r="B5627" s="38" t="s">
        <v>151</v>
      </c>
      <c r="C5627" s="56">
        <v>32</v>
      </c>
      <c r="D5627" s="56">
        <v>0.03</v>
      </c>
    </row>
    <row r="5628" spans="1:4">
      <c r="A5628" s="56" t="s">
        <v>123</v>
      </c>
      <c r="B5628" s="38" t="s">
        <v>151</v>
      </c>
      <c r="C5628" s="56">
        <v>36</v>
      </c>
      <c r="D5628" s="56">
        <v>0.73</v>
      </c>
    </row>
    <row r="5629" spans="1:4">
      <c r="A5629" s="56" t="s">
        <v>13</v>
      </c>
      <c r="B5629" s="38" t="s">
        <v>151</v>
      </c>
      <c r="C5629" s="56">
        <v>0.5</v>
      </c>
      <c r="D5629" s="56">
        <v>1.6</v>
      </c>
    </row>
    <row r="5630" spans="1:4">
      <c r="A5630" s="56" t="s">
        <v>13</v>
      </c>
      <c r="B5630" s="38" t="s">
        <v>151</v>
      </c>
      <c r="C5630" s="56">
        <v>0.7</v>
      </c>
      <c r="D5630" s="56">
        <v>0.5</v>
      </c>
    </row>
    <row r="5631" spans="1:4">
      <c r="A5631" s="56" t="s">
        <v>13</v>
      </c>
      <c r="B5631" s="38" t="s">
        <v>151</v>
      </c>
      <c r="C5631" s="56">
        <v>0.8</v>
      </c>
      <c r="D5631" s="56">
        <v>3.5</v>
      </c>
    </row>
    <row r="5632" spans="1:4">
      <c r="A5632" s="56" t="s">
        <v>13</v>
      </c>
      <c r="B5632" s="38" t="s">
        <v>151</v>
      </c>
      <c r="C5632" s="56">
        <v>1</v>
      </c>
      <c r="D5632" s="56">
        <v>2.5</v>
      </c>
    </row>
    <row r="5633" spans="1:4">
      <c r="A5633" s="56" t="s">
        <v>13</v>
      </c>
      <c r="B5633" s="38" t="s">
        <v>151</v>
      </c>
      <c r="C5633" s="56">
        <v>1.2</v>
      </c>
      <c r="D5633" s="56">
        <v>0.4</v>
      </c>
    </row>
    <row r="5634" spans="1:4">
      <c r="A5634" s="56" t="s">
        <v>13</v>
      </c>
      <c r="B5634" s="38" t="s">
        <v>151</v>
      </c>
      <c r="C5634" s="56">
        <v>1.5</v>
      </c>
      <c r="D5634" s="56">
        <v>1.5</v>
      </c>
    </row>
    <row r="5635" spans="1:4">
      <c r="A5635" s="56" t="s">
        <v>13</v>
      </c>
      <c r="B5635" s="38" t="s">
        <v>151</v>
      </c>
      <c r="C5635" s="56">
        <v>1.6</v>
      </c>
      <c r="D5635" s="56">
        <v>5.9</v>
      </c>
    </row>
    <row r="5636" spans="1:4">
      <c r="A5636" s="56" t="s">
        <v>13</v>
      </c>
      <c r="B5636" s="38" t="s">
        <v>151</v>
      </c>
      <c r="C5636" s="56">
        <v>2</v>
      </c>
      <c r="D5636" s="56">
        <v>4.5999999999999996</v>
      </c>
    </row>
    <row r="5637" spans="1:4">
      <c r="A5637" s="56" t="s">
        <v>13</v>
      </c>
      <c r="B5637" s="38" t="s">
        <v>151</v>
      </c>
      <c r="C5637" s="56">
        <v>2.5</v>
      </c>
      <c r="D5637" s="56">
        <v>3</v>
      </c>
    </row>
    <row r="5638" spans="1:4">
      <c r="A5638" s="56" t="s">
        <v>13</v>
      </c>
      <c r="B5638" s="38" t="s">
        <v>151</v>
      </c>
      <c r="C5638" s="56">
        <v>3</v>
      </c>
      <c r="D5638" s="56">
        <v>5.6</v>
      </c>
    </row>
    <row r="5639" spans="1:4">
      <c r="A5639" s="56" t="s">
        <v>13</v>
      </c>
      <c r="B5639" s="38" t="s">
        <v>151</v>
      </c>
      <c r="C5639" s="56">
        <v>3.5</v>
      </c>
      <c r="D5639" s="56">
        <v>2</v>
      </c>
    </row>
    <row r="5640" spans="1:4">
      <c r="A5640" s="56" t="s">
        <v>13</v>
      </c>
      <c r="B5640" s="38" t="s">
        <v>151</v>
      </c>
      <c r="C5640" s="56">
        <v>4</v>
      </c>
      <c r="D5640" s="56">
        <v>1.3</v>
      </c>
    </row>
    <row r="5641" spans="1:4">
      <c r="A5641" s="56" t="s">
        <v>13</v>
      </c>
      <c r="B5641" s="38" t="s">
        <v>151</v>
      </c>
      <c r="C5641" s="56">
        <v>5</v>
      </c>
      <c r="D5641" s="56">
        <v>0.3</v>
      </c>
    </row>
    <row r="5642" spans="1:4">
      <c r="A5642" s="56" t="s">
        <v>13</v>
      </c>
      <c r="B5642" s="38" t="s">
        <v>151</v>
      </c>
      <c r="C5642" s="56">
        <v>7</v>
      </c>
      <c r="D5642" s="56">
        <v>6.1</v>
      </c>
    </row>
    <row r="5643" spans="1:4">
      <c r="A5643" s="56" t="s">
        <v>13</v>
      </c>
      <c r="B5643" s="38" t="s">
        <v>151</v>
      </c>
      <c r="C5643" s="56">
        <v>8</v>
      </c>
      <c r="D5643" s="56">
        <v>4.3</v>
      </c>
    </row>
    <row r="5644" spans="1:4">
      <c r="A5644" s="56" t="s">
        <v>13</v>
      </c>
      <c r="B5644" s="38" t="s">
        <v>151</v>
      </c>
      <c r="C5644" s="56">
        <v>10</v>
      </c>
      <c r="D5644" s="56">
        <v>5.4</v>
      </c>
    </row>
    <row r="5645" spans="1:4">
      <c r="A5645" s="56" t="s">
        <v>13</v>
      </c>
      <c r="B5645" s="38" t="s">
        <v>151</v>
      </c>
      <c r="C5645" s="56">
        <v>12</v>
      </c>
      <c r="D5645" s="56">
        <v>4.5999999999999996</v>
      </c>
    </row>
    <row r="5646" spans="1:4">
      <c r="A5646" s="56" t="s">
        <v>13</v>
      </c>
      <c r="B5646" s="38" t="s">
        <v>151</v>
      </c>
      <c r="C5646" s="56">
        <v>14</v>
      </c>
      <c r="D5646" s="56">
        <v>3.2</v>
      </c>
    </row>
    <row r="5647" spans="1:4">
      <c r="A5647" s="56" t="s">
        <v>13</v>
      </c>
      <c r="B5647" s="38" t="s">
        <v>151</v>
      </c>
      <c r="C5647" s="56">
        <v>15</v>
      </c>
      <c r="D5647" s="56">
        <v>1.1000000000000001</v>
      </c>
    </row>
    <row r="5648" spans="1:4">
      <c r="A5648" s="56" t="s">
        <v>13</v>
      </c>
      <c r="B5648" s="38" t="s">
        <v>151</v>
      </c>
      <c r="C5648" s="56">
        <v>16</v>
      </c>
      <c r="D5648" s="56">
        <v>6.4</v>
      </c>
    </row>
    <row r="5649" spans="1:4">
      <c r="A5649" s="56" t="s">
        <v>13</v>
      </c>
      <c r="B5649" s="38" t="s">
        <v>151</v>
      </c>
      <c r="C5649" s="56">
        <v>18</v>
      </c>
      <c r="D5649" s="56">
        <v>3.1</v>
      </c>
    </row>
    <row r="5650" spans="1:4">
      <c r="A5650" s="56" t="s">
        <v>13</v>
      </c>
      <c r="B5650" s="38" t="s">
        <v>151</v>
      </c>
      <c r="C5650" s="56">
        <v>20</v>
      </c>
      <c r="D5650" s="56">
        <v>3.5</v>
      </c>
    </row>
    <row r="5651" spans="1:4">
      <c r="A5651" s="56" t="s">
        <v>13</v>
      </c>
      <c r="B5651" s="38" t="s">
        <v>151</v>
      </c>
      <c r="C5651" s="56">
        <v>22</v>
      </c>
      <c r="D5651" s="56">
        <v>3.8</v>
      </c>
    </row>
    <row r="5652" spans="1:4">
      <c r="A5652" s="56" t="s">
        <v>13</v>
      </c>
      <c r="B5652" s="38" t="s">
        <v>151</v>
      </c>
      <c r="C5652" s="56">
        <v>25</v>
      </c>
      <c r="D5652" s="56">
        <v>1.2</v>
      </c>
    </row>
    <row r="5653" spans="1:4">
      <c r="A5653" s="56" t="s">
        <v>13</v>
      </c>
      <c r="B5653" s="38" t="s">
        <v>151</v>
      </c>
      <c r="C5653" s="56">
        <v>28</v>
      </c>
      <c r="D5653" s="56">
        <v>1.64</v>
      </c>
    </row>
    <row r="5654" spans="1:4">
      <c r="A5654" s="56" t="s">
        <v>13</v>
      </c>
      <c r="B5654" s="38" t="s">
        <v>151</v>
      </c>
      <c r="C5654" s="56">
        <v>30</v>
      </c>
      <c r="D5654" s="56">
        <v>8.5</v>
      </c>
    </row>
    <row r="5655" spans="1:4">
      <c r="A5655" s="56" t="s">
        <v>13</v>
      </c>
      <c r="B5655" s="38" t="s">
        <v>151</v>
      </c>
      <c r="C5655" s="56">
        <v>34</v>
      </c>
      <c r="D5655" s="56">
        <v>2.5</v>
      </c>
    </row>
    <row r="5656" spans="1:4">
      <c r="A5656" s="56" t="s">
        <v>13</v>
      </c>
      <c r="B5656" s="38" t="s">
        <v>151</v>
      </c>
      <c r="C5656" s="56">
        <v>36</v>
      </c>
      <c r="D5656" s="56">
        <v>4.2</v>
      </c>
    </row>
    <row r="5657" spans="1:4">
      <c r="A5657" s="56" t="s">
        <v>13</v>
      </c>
      <c r="B5657" s="38" t="s">
        <v>151</v>
      </c>
      <c r="C5657" s="56">
        <v>40</v>
      </c>
      <c r="D5657" s="56">
        <v>4.8</v>
      </c>
    </row>
    <row r="5658" spans="1:4">
      <c r="A5658" s="56" t="s">
        <v>13</v>
      </c>
      <c r="B5658" s="38" t="s">
        <v>151</v>
      </c>
      <c r="C5658" s="56">
        <v>45</v>
      </c>
      <c r="D5658" s="56">
        <v>3.6</v>
      </c>
    </row>
    <row r="5659" spans="1:4">
      <c r="A5659" s="56" t="s">
        <v>13</v>
      </c>
      <c r="B5659" s="38" t="s">
        <v>151</v>
      </c>
      <c r="C5659" s="56">
        <v>50</v>
      </c>
      <c r="D5659" s="56">
        <v>6</v>
      </c>
    </row>
    <row r="5660" spans="1:4">
      <c r="A5660" s="56" t="s">
        <v>13</v>
      </c>
      <c r="B5660" s="38" t="s">
        <v>151</v>
      </c>
      <c r="C5660" s="56">
        <v>60</v>
      </c>
      <c r="D5660" s="56">
        <v>4.2</v>
      </c>
    </row>
    <row r="5661" spans="1:4">
      <c r="A5661" s="56" t="s">
        <v>13</v>
      </c>
      <c r="B5661" s="38" t="s">
        <v>151</v>
      </c>
      <c r="C5661" s="56">
        <v>65</v>
      </c>
      <c r="D5661" s="56">
        <v>4.2</v>
      </c>
    </row>
    <row r="5662" spans="1:4">
      <c r="A5662" s="56" t="s">
        <v>13</v>
      </c>
      <c r="B5662" s="38" t="s">
        <v>151</v>
      </c>
      <c r="C5662" s="56">
        <v>70</v>
      </c>
      <c r="D5662" s="56">
        <v>4.3</v>
      </c>
    </row>
    <row r="5663" spans="1:4">
      <c r="A5663" s="56" t="s">
        <v>13</v>
      </c>
      <c r="B5663" s="38" t="s">
        <v>151</v>
      </c>
      <c r="C5663" s="56">
        <v>75</v>
      </c>
      <c r="D5663" s="56">
        <v>7</v>
      </c>
    </row>
    <row r="5664" spans="1:4">
      <c r="A5664" s="56" t="s">
        <v>13</v>
      </c>
      <c r="B5664" s="38" t="s">
        <v>151</v>
      </c>
      <c r="C5664" s="56">
        <v>80</v>
      </c>
      <c r="D5664" s="56">
        <v>6.2</v>
      </c>
    </row>
    <row r="5665" spans="1:4">
      <c r="A5665" s="56" t="s">
        <v>13</v>
      </c>
      <c r="B5665" s="38" t="s">
        <v>151</v>
      </c>
      <c r="C5665" s="56">
        <v>90</v>
      </c>
      <c r="D5665" s="56">
        <v>0.65</v>
      </c>
    </row>
    <row r="5666" spans="1:4">
      <c r="A5666" s="56" t="s">
        <v>13</v>
      </c>
      <c r="B5666" s="38" t="s">
        <v>151</v>
      </c>
      <c r="C5666" s="56">
        <v>100</v>
      </c>
      <c r="D5666" s="56">
        <v>5.4</v>
      </c>
    </row>
    <row r="5667" spans="1:4">
      <c r="A5667" s="56" t="s">
        <v>13</v>
      </c>
      <c r="B5667" s="38" t="s">
        <v>151</v>
      </c>
      <c r="C5667" s="56">
        <v>110</v>
      </c>
      <c r="D5667" s="56">
        <v>3.1</v>
      </c>
    </row>
    <row r="5668" spans="1:4">
      <c r="A5668" s="56" t="s">
        <v>13</v>
      </c>
      <c r="B5668" s="38" t="s">
        <v>151</v>
      </c>
      <c r="C5668" s="56">
        <v>120</v>
      </c>
      <c r="D5668" s="56">
        <v>1.4</v>
      </c>
    </row>
    <row r="5669" spans="1:4">
      <c r="A5669" s="56" t="s">
        <v>13</v>
      </c>
      <c r="B5669" s="38" t="s">
        <v>151</v>
      </c>
      <c r="C5669" s="56">
        <v>130</v>
      </c>
      <c r="D5669" s="56">
        <v>2.6</v>
      </c>
    </row>
    <row r="5670" spans="1:4">
      <c r="A5670" s="56" t="s">
        <v>13</v>
      </c>
      <c r="B5670" s="38" t="s">
        <v>151</v>
      </c>
      <c r="C5670" s="56">
        <v>140</v>
      </c>
      <c r="D5670" s="56">
        <v>2.8</v>
      </c>
    </row>
    <row r="5671" spans="1:4">
      <c r="A5671" s="56" t="s">
        <v>13</v>
      </c>
      <c r="B5671" s="38" t="s">
        <v>151</v>
      </c>
      <c r="C5671" s="56">
        <v>150</v>
      </c>
      <c r="D5671" s="56">
        <v>4.8</v>
      </c>
    </row>
    <row r="5672" spans="1:4">
      <c r="A5672" s="56" t="s">
        <v>13</v>
      </c>
      <c r="B5672" s="38" t="s">
        <v>151</v>
      </c>
      <c r="C5672" s="56">
        <v>160</v>
      </c>
      <c r="D5672" s="56">
        <v>3.9</v>
      </c>
    </row>
    <row r="5673" spans="1:4">
      <c r="A5673" s="56" t="s">
        <v>294</v>
      </c>
      <c r="B5673" s="38" t="s">
        <v>151</v>
      </c>
      <c r="C5673" s="56" t="s">
        <v>371</v>
      </c>
      <c r="D5673" s="56">
        <v>0.6</v>
      </c>
    </row>
    <row r="5674" spans="1:4">
      <c r="A5674" s="56" t="s">
        <v>294</v>
      </c>
      <c r="B5674" s="38" t="s">
        <v>151</v>
      </c>
      <c r="C5674" s="56" t="s">
        <v>848</v>
      </c>
      <c r="D5674" s="56">
        <v>0.5</v>
      </c>
    </row>
    <row r="5675" spans="1:4">
      <c r="A5675" s="56" t="s">
        <v>294</v>
      </c>
      <c r="B5675" s="38" t="s">
        <v>151</v>
      </c>
      <c r="C5675" s="56" t="s">
        <v>849</v>
      </c>
      <c r="D5675" s="56">
        <v>5.7</v>
      </c>
    </row>
    <row r="5676" spans="1:4">
      <c r="A5676" s="56" t="s">
        <v>294</v>
      </c>
      <c r="B5676" s="38" t="s">
        <v>151</v>
      </c>
      <c r="C5676" s="56" t="s">
        <v>706</v>
      </c>
      <c r="D5676" s="56">
        <v>5.5</v>
      </c>
    </row>
    <row r="5677" spans="1:4">
      <c r="A5677" s="56" t="s">
        <v>294</v>
      </c>
      <c r="B5677" s="38" t="s">
        <v>151</v>
      </c>
      <c r="C5677" s="56" t="s">
        <v>850</v>
      </c>
      <c r="D5677" s="56">
        <v>0.56000000000000005</v>
      </c>
    </row>
    <row r="5678" spans="1:4">
      <c r="A5678" s="56" t="s">
        <v>294</v>
      </c>
      <c r="B5678" s="38" t="s">
        <v>151</v>
      </c>
      <c r="C5678" s="56" t="s">
        <v>342</v>
      </c>
      <c r="D5678" s="56">
        <v>48.3</v>
      </c>
    </row>
    <row r="5679" spans="1:4">
      <c r="A5679" s="56" t="s">
        <v>294</v>
      </c>
      <c r="B5679" s="38" t="s">
        <v>151</v>
      </c>
      <c r="C5679" s="56" t="s">
        <v>851</v>
      </c>
      <c r="D5679" s="56">
        <v>9.9499999999999993</v>
      </c>
    </row>
    <row r="5680" spans="1:4">
      <c r="A5680" s="56" t="s">
        <v>294</v>
      </c>
      <c r="B5680" s="38" t="s">
        <v>151</v>
      </c>
      <c r="C5680" s="56" t="s">
        <v>852</v>
      </c>
      <c r="D5680" s="56">
        <v>0.3</v>
      </c>
    </row>
    <row r="5681" spans="1:4">
      <c r="A5681" s="56" t="s">
        <v>294</v>
      </c>
      <c r="B5681" s="38" t="s">
        <v>151</v>
      </c>
      <c r="C5681" s="56" t="s">
        <v>853</v>
      </c>
      <c r="D5681" s="56">
        <v>0.8</v>
      </c>
    </row>
    <row r="5682" spans="1:4">
      <c r="A5682" s="56" t="s">
        <v>294</v>
      </c>
      <c r="B5682" s="38" t="s">
        <v>151</v>
      </c>
      <c r="C5682" s="56" t="s">
        <v>349</v>
      </c>
      <c r="D5682" s="56">
        <v>2.2999999999999998</v>
      </c>
    </row>
    <row r="5683" spans="1:4">
      <c r="A5683" s="56" t="s">
        <v>294</v>
      </c>
      <c r="B5683" s="38" t="s">
        <v>151</v>
      </c>
      <c r="C5683" s="56" t="s">
        <v>299</v>
      </c>
      <c r="D5683" s="56">
        <v>0.4</v>
      </c>
    </row>
    <row r="5684" spans="1:4">
      <c r="A5684" s="56" t="s">
        <v>294</v>
      </c>
      <c r="B5684" s="38" t="s">
        <v>151</v>
      </c>
      <c r="C5684" s="56" t="s">
        <v>854</v>
      </c>
      <c r="D5684" s="56">
        <v>0.3</v>
      </c>
    </row>
    <row r="5685" spans="1:4">
      <c r="A5685" s="56" t="s">
        <v>294</v>
      </c>
      <c r="B5685" s="38" t="s">
        <v>151</v>
      </c>
      <c r="C5685" s="56" t="s">
        <v>855</v>
      </c>
      <c r="D5685" s="56">
        <v>0.4</v>
      </c>
    </row>
    <row r="5686" spans="1:4">
      <c r="A5686" s="56" t="s">
        <v>294</v>
      </c>
      <c r="B5686" s="38" t="s">
        <v>151</v>
      </c>
      <c r="C5686" s="56" t="s">
        <v>856</v>
      </c>
      <c r="D5686" s="56">
        <v>1.3</v>
      </c>
    </row>
    <row r="5687" spans="1:4">
      <c r="A5687" s="56" t="s">
        <v>294</v>
      </c>
      <c r="B5687" s="38" t="s">
        <v>151</v>
      </c>
      <c r="C5687" s="56" t="s">
        <v>857</v>
      </c>
      <c r="D5687" s="56">
        <v>3.6</v>
      </c>
    </row>
    <row r="5688" spans="1:4">
      <c r="A5688" s="56" t="s">
        <v>294</v>
      </c>
      <c r="B5688" s="38" t="s">
        <v>151</v>
      </c>
      <c r="C5688" s="56" t="s">
        <v>858</v>
      </c>
      <c r="D5688" s="56">
        <v>2.6</v>
      </c>
    </row>
    <row r="5689" spans="1:4">
      <c r="A5689" s="56" t="s">
        <v>294</v>
      </c>
      <c r="B5689" s="38" t="s">
        <v>151</v>
      </c>
      <c r="C5689" s="56" t="s">
        <v>300</v>
      </c>
      <c r="D5689" s="56">
        <v>2.8</v>
      </c>
    </row>
    <row r="5690" spans="1:4">
      <c r="A5690" s="56" t="s">
        <v>294</v>
      </c>
      <c r="B5690" s="38" t="s">
        <v>151</v>
      </c>
      <c r="C5690" s="56" t="s">
        <v>245</v>
      </c>
      <c r="D5690" s="56">
        <v>1.6</v>
      </c>
    </row>
    <row r="5691" spans="1:4">
      <c r="A5691" s="56" t="s">
        <v>294</v>
      </c>
      <c r="B5691" s="38" t="s">
        <v>151</v>
      </c>
      <c r="C5691" s="56" t="s">
        <v>859</v>
      </c>
      <c r="D5691" s="56">
        <v>1</v>
      </c>
    </row>
    <row r="5692" spans="1:4">
      <c r="A5692" s="56" t="s">
        <v>294</v>
      </c>
      <c r="B5692" s="38" t="s">
        <v>151</v>
      </c>
      <c r="C5692" s="56" t="s">
        <v>860</v>
      </c>
      <c r="D5692" s="56">
        <v>1.7</v>
      </c>
    </row>
    <row r="5693" spans="1:4">
      <c r="A5693" s="32" t="s">
        <v>47</v>
      </c>
      <c r="B5693" s="38" t="s">
        <v>149</v>
      </c>
      <c r="C5693" s="56">
        <v>12</v>
      </c>
      <c r="D5693" s="38">
        <v>5.34</v>
      </c>
    </row>
    <row r="5694" spans="1:4">
      <c r="A5694" s="32" t="s">
        <v>47</v>
      </c>
      <c r="B5694" s="38" t="s">
        <v>149</v>
      </c>
      <c r="C5694" s="56">
        <v>16</v>
      </c>
      <c r="D5694" s="38">
        <v>1.105</v>
      </c>
    </row>
    <row r="5695" spans="1:4">
      <c r="A5695" s="32" t="s">
        <v>47</v>
      </c>
      <c r="B5695" s="38" t="s">
        <v>149</v>
      </c>
      <c r="C5695" s="56">
        <v>18</v>
      </c>
      <c r="D5695" s="38">
        <v>6</v>
      </c>
    </row>
    <row r="5696" spans="1:4">
      <c r="A5696" s="32" t="s">
        <v>47</v>
      </c>
      <c r="B5696" s="38" t="s">
        <v>149</v>
      </c>
      <c r="C5696" s="56">
        <v>50</v>
      </c>
      <c r="D5696" s="38">
        <v>2.8580000000000001</v>
      </c>
    </row>
    <row r="5697" spans="1:4">
      <c r="A5697" s="32" t="s">
        <v>47</v>
      </c>
      <c r="B5697" s="38" t="s">
        <v>149</v>
      </c>
      <c r="C5697" s="56">
        <v>55</v>
      </c>
      <c r="D5697" s="38">
        <v>1.93</v>
      </c>
    </row>
    <row r="5698" spans="1:4">
      <c r="A5698" s="32" t="s">
        <v>47</v>
      </c>
      <c r="B5698" s="38" t="s">
        <v>149</v>
      </c>
      <c r="C5698" s="56">
        <v>65</v>
      </c>
      <c r="D5698" s="38">
        <v>3.01</v>
      </c>
    </row>
    <row r="5699" spans="1:4">
      <c r="A5699" s="32" t="s">
        <v>47</v>
      </c>
      <c r="B5699" s="38" t="s">
        <v>149</v>
      </c>
      <c r="C5699" s="56">
        <v>70</v>
      </c>
      <c r="D5699" s="38">
        <v>2.58</v>
      </c>
    </row>
    <row r="5700" spans="1:4">
      <c r="A5700" s="5" t="s">
        <v>18</v>
      </c>
      <c r="B5700" s="36" t="s">
        <v>139</v>
      </c>
      <c r="C5700" s="5">
        <v>9</v>
      </c>
      <c r="D5700" s="36">
        <v>0.14000000000000001</v>
      </c>
    </row>
    <row r="5701" spans="1:4">
      <c r="A5701" s="5" t="s">
        <v>18</v>
      </c>
      <c r="B5701" s="36" t="s">
        <v>139</v>
      </c>
      <c r="C5701" s="5">
        <v>10</v>
      </c>
      <c r="D5701" s="36">
        <v>0.153</v>
      </c>
    </row>
    <row r="5702" spans="1:4">
      <c r="A5702" s="5" t="s">
        <v>18</v>
      </c>
      <c r="B5702" s="36" t="s">
        <v>139</v>
      </c>
      <c r="C5702" s="5">
        <v>20</v>
      </c>
      <c r="D5702" s="36">
        <v>0.01</v>
      </c>
    </row>
    <row r="5703" spans="1:4">
      <c r="A5703" s="5" t="s">
        <v>18</v>
      </c>
      <c r="B5703" s="36" t="s">
        <v>139</v>
      </c>
      <c r="C5703" s="5">
        <v>25</v>
      </c>
      <c r="D5703" s="36">
        <v>6.5000000000000002E-2</v>
      </c>
    </row>
    <row r="5704" spans="1:4">
      <c r="A5704" s="5" t="s">
        <v>18</v>
      </c>
      <c r="B5704" s="36" t="s">
        <v>139</v>
      </c>
      <c r="C5704" s="5">
        <v>26</v>
      </c>
      <c r="D5704" s="36">
        <v>0.01</v>
      </c>
    </row>
    <row r="5705" spans="1:4">
      <c r="A5705" s="5" t="s">
        <v>18</v>
      </c>
      <c r="B5705" s="36" t="s">
        <v>139</v>
      </c>
      <c r="C5705" s="5">
        <v>30</v>
      </c>
      <c r="D5705" s="36">
        <v>0.33</v>
      </c>
    </row>
    <row r="5706" spans="1:4">
      <c r="A5706" s="5" t="s">
        <v>18</v>
      </c>
      <c r="B5706" s="36" t="s">
        <v>139</v>
      </c>
      <c r="C5706" s="5">
        <v>32</v>
      </c>
      <c r="D5706" s="36">
        <v>8.9999999999999993E-3</v>
      </c>
    </row>
    <row r="5707" spans="1:4">
      <c r="A5707" s="5" t="s">
        <v>18</v>
      </c>
      <c r="B5707" s="36" t="s">
        <v>139</v>
      </c>
      <c r="C5707" s="5">
        <v>35</v>
      </c>
      <c r="D5707" s="36">
        <v>0.05</v>
      </c>
    </row>
    <row r="5708" spans="1:4">
      <c r="A5708" s="5" t="s">
        <v>18</v>
      </c>
      <c r="B5708" s="36" t="s">
        <v>139</v>
      </c>
      <c r="C5708" s="5">
        <v>36</v>
      </c>
      <c r="D5708" s="36">
        <v>8.3000000000000004E-2</v>
      </c>
    </row>
    <row r="5709" spans="1:4">
      <c r="A5709" s="5" t="s">
        <v>18</v>
      </c>
      <c r="B5709" s="36" t="s">
        <v>139</v>
      </c>
      <c r="C5709" s="5">
        <v>40</v>
      </c>
      <c r="D5709" s="36">
        <v>0.04</v>
      </c>
    </row>
    <row r="5710" spans="1:4">
      <c r="A5710" s="5" t="s">
        <v>18</v>
      </c>
      <c r="B5710" s="36" t="s">
        <v>139</v>
      </c>
      <c r="C5710" s="5">
        <v>42</v>
      </c>
      <c r="D5710" s="36">
        <v>7.0000000000000007E-2</v>
      </c>
    </row>
    <row r="5711" spans="1:4">
      <c r="A5711" s="5" t="s">
        <v>18</v>
      </c>
      <c r="B5711" s="36" t="s">
        <v>139</v>
      </c>
      <c r="C5711" s="5">
        <v>48</v>
      </c>
      <c r="D5711" s="36">
        <v>0.01</v>
      </c>
    </row>
    <row r="5712" spans="1:4">
      <c r="A5712" s="5" t="s">
        <v>18</v>
      </c>
      <c r="B5712" s="36" t="s">
        <v>139</v>
      </c>
      <c r="C5712" s="5">
        <v>50</v>
      </c>
      <c r="D5712" s="36">
        <v>0.02</v>
      </c>
    </row>
    <row r="5713" spans="1:4">
      <c r="A5713" s="5" t="s">
        <v>18</v>
      </c>
      <c r="B5713" s="36" t="s">
        <v>139</v>
      </c>
      <c r="C5713" s="5">
        <v>60</v>
      </c>
      <c r="D5713" s="36">
        <v>3.0000000000000001E-3</v>
      </c>
    </row>
    <row r="5714" spans="1:4">
      <c r="A5714" s="5" t="s">
        <v>18</v>
      </c>
      <c r="B5714" s="36" t="s">
        <v>139</v>
      </c>
      <c r="C5714" s="5">
        <v>65</v>
      </c>
      <c r="D5714" s="36">
        <v>5.0000000000000001E-3</v>
      </c>
    </row>
    <row r="5715" spans="1:4">
      <c r="A5715" s="5" t="s">
        <v>18</v>
      </c>
      <c r="B5715" s="36" t="s">
        <v>139</v>
      </c>
      <c r="C5715" s="5">
        <v>70</v>
      </c>
      <c r="D5715" s="36">
        <v>0.02</v>
      </c>
    </row>
    <row r="5716" spans="1:4">
      <c r="A5716" s="5" t="s">
        <v>18</v>
      </c>
      <c r="B5716" s="36" t="s">
        <v>139</v>
      </c>
      <c r="C5716" s="5">
        <v>185</v>
      </c>
      <c r="D5716" s="36">
        <v>0.3</v>
      </c>
    </row>
    <row r="5717" spans="1:4">
      <c r="A5717" s="5" t="s">
        <v>177</v>
      </c>
      <c r="B5717" s="36" t="s">
        <v>139</v>
      </c>
      <c r="C5717" s="5" t="s">
        <v>861</v>
      </c>
      <c r="D5717" s="36">
        <v>0.02</v>
      </c>
    </row>
    <row r="5718" spans="1:4">
      <c r="A5718" s="5" t="s">
        <v>177</v>
      </c>
      <c r="B5718" s="36" t="s">
        <v>139</v>
      </c>
      <c r="C5718" s="5" t="s">
        <v>862</v>
      </c>
      <c r="D5718" s="36">
        <v>0.1</v>
      </c>
    </row>
    <row r="5719" spans="1:4">
      <c r="A5719" s="5" t="s">
        <v>177</v>
      </c>
      <c r="B5719" s="36" t="s">
        <v>139</v>
      </c>
      <c r="C5719" s="5" t="s">
        <v>863</v>
      </c>
      <c r="D5719" s="36">
        <v>0.06</v>
      </c>
    </row>
    <row r="5720" spans="1:4">
      <c r="A5720" s="5" t="s">
        <v>177</v>
      </c>
      <c r="B5720" s="36" t="s">
        <v>139</v>
      </c>
      <c r="C5720" s="5" t="s">
        <v>864</v>
      </c>
      <c r="D5720" s="36">
        <v>1.6E-2</v>
      </c>
    </row>
    <row r="5721" spans="1:4">
      <c r="A5721" s="5" t="s">
        <v>177</v>
      </c>
      <c r="B5721" s="36" t="s">
        <v>139</v>
      </c>
      <c r="C5721" s="5" t="s">
        <v>865</v>
      </c>
      <c r="D5721" s="36">
        <v>2.5000000000000001E-2</v>
      </c>
    </row>
    <row r="5722" spans="1:4">
      <c r="A5722" s="5" t="s">
        <v>13</v>
      </c>
      <c r="B5722" s="36" t="s">
        <v>139</v>
      </c>
      <c r="C5722" s="5">
        <v>3</v>
      </c>
      <c r="D5722" s="36">
        <v>9.7000000000000003E-2</v>
      </c>
    </row>
    <row r="5723" spans="1:4">
      <c r="A5723" s="5" t="s">
        <v>13</v>
      </c>
      <c r="B5723" s="36" t="s">
        <v>139</v>
      </c>
      <c r="C5723" s="5">
        <v>3.5</v>
      </c>
      <c r="D5723" s="36">
        <v>0.4</v>
      </c>
    </row>
    <row r="5724" spans="1:4">
      <c r="A5724" s="5" t="s">
        <v>13</v>
      </c>
      <c r="B5724" s="36" t="s">
        <v>139</v>
      </c>
      <c r="C5724" s="5">
        <v>5</v>
      </c>
      <c r="D5724" s="36">
        <v>0.25</v>
      </c>
    </row>
    <row r="5725" spans="1:4">
      <c r="A5725" s="5" t="s">
        <v>13</v>
      </c>
      <c r="B5725" s="36" t="s">
        <v>139</v>
      </c>
      <c r="C5725" s="5">
        <v>10</v>
      </c>
      <c r="D5725" s="36">
        <v>0.17</v>
      </c>
    </row>
    <row r="5726" spans="1:4">
      <c r="A5726" s="5" t="s">
        <v>13</v>
      </c>
      <c r="B5726" s="36" t="s">
        <v>139</v>
      </c>
      <c r="C5726" s="5">
        <v>50</v>
      </c>
      <c r="D5726" s="36">
        <v>0.62</v>
      </c>
    </row>
    <row r="5727" spans="1:4">
      <c r="A5727" s="5" t="s">
        <v>32</v>
      </c>
      <c r="B5727" s="36" t="s">
        <v>139</v>
      </c>
      <c r="C5727" s="5">
        <v>2</v>
      </c>
      <c r="D5727" s="36">
        <v>0.02</v>
      </c>
    </row>
    <row r="5728" spans="1:4">
      <c r="A5728" s="5" t="s">
        <v>32</v>
      </c>
      <c r="B5728" s="36" t="s">
        <v>139</v>
      </c>
      <c r="C5728" s="5">
        <v>3</v>
      </c>
      <c r="D5728" s="36">
        <v>6.0000000000000001E-3</v>
      </c>
    </row>
    <row r="5729" spans="1:4">
      <c r="A5729" s="5" t="s">
        <v>18</v>
      </c>
      <c r="B5729" s="5" t="s">
        <v>866</v>
      </c>
      <c r="C5729" s="5">
        <v>40</v>
      </c>
      <c r="D5729" s="36">
        <v>2E-3</v>
      </c>
    </row>
    <row r="5730" spans="1:4">
      <c r="A5730" s="5" t="s">
        <v>18</v>
      </c>
      <c r="B5730" s="5" t="s">
        <v>866</v>
      </c>
      <c r="C5730" s="5">
        <v>60</v>
      </c>
      <c r="D5730" s="36">
        <v>0.02</v>
      </c>
    </row>
    <row r="5731" spans="1:4">
      <c r="A5731" s="5" t="s">
        <v>18</v>
      </c>
      <c r="B5731" s="5" t="s">
        <v>866</v>
      </c>
      <c r="C5731" s="5">
        <v>115</v>
      </c>
      <c r="D5731" s="36">
        <v>2.3E-2</v>
      </c>
    </row>
    <row r="5732" spans="1:4">
      <c r="A5732" s="5" t="s">
        <v>32</v>
      </c>
      <c r="B5732" s="5" t="s">
        <v>866</v>
      </c>
      <c r="C5732" s="5">
        <v>0.5</v>
      </c>
      <c r="D5732" s="36">
        <v>5.0000000000000001E-3</v>
      </c>
    </row>
    <row r="5733" spans="1:4">
      <c r="A5733" s="5" t="s">
        <v>32</v>
      </c>
      <c r="B5733" s="5" t="s">
        <v>866</v>
      </c>
      <c r="C5733" s="5">
        <v>0.6</v>
      </c>
      <c r="D5733" s="36">
        <v>0.02</v>
      </c>
    </row>
    <row r="5734" spans="1:4">
      <c r="A5734" s="5" t="s">
        <v>32</v>
      </c>
      <c r="B5734" s="5" t="s">
        <v>866</v>
      </c>
      <c r="C5734" s="5">
        <v>0.8</v>
      </c>
      <c r="D5734" s="36">
        <v>0.01</v>
      </c>
    </row>
    <row r="5735" spans="1:4">
      <c r="A5735" s="5" t="s">
        <v>32</v>
      </c>
      <c r="B5735" s="5" t="s">
        <v>866</v>
      </c>
      <c r="C5735" s="5">
        <v>0.9</v>
      </c>
      <c r="D5735" s="36">
        <v>3.5999999999999997E-2</v>
      </c>
    </row>
    <row r="5736" spans="1:4">
      <c r="A5736" s="5" t="s">
        <v>32</v>
      </c>
      <c r="B5736" s="5" t="s">
        <v>866</v>
      </c>
      <c r="C5736" s="5">
        <v>1</v>
      </c>
      <c r="D5736" s="36">
        <v>1.2E-2</v>
      </c>
    </row>
    <row r="5737" spans="1:4">
      <c r="A5737" s="5" t="s">
        <v>32</v>
      </c>
      <c r="B5737" s="5" t="s">
        <v>866</v>
      </c>
      <c r="C5737" s="5">
        <v>1.2</v>
      </c>
      <c r="D5737" s="36">
        <v>5.5E-2</v>
      </c>
    </row>
    <row r="5738" spans="1:4">
      <c r="A5738" s="5" t="s">
        <v>32</v>
      </c>
      <c r="B5738" s="5" t="s">
        <v>866</v>
      </c>
      <c r="C5738" s="5">
        <v>1.4</v>
      </c>
      <c r="D5738" s="36">
        <v>1.0999999999999999E-2</v>
      </c>
    </row>
    <row r="5739" spans="1:4">
      <c r="A5739" s="5" t="s">
        <v>32</v>
      </c>
      <c r="B5739" s="5" t="s">
        <v>866</v>
      </c>
      <c r="C5739" s="5">
        <v>1.5</v>
      </c>
      <c r="D5739" s="36">
        <v>8.9999999999999993E-3</v>
      </c>
    </row>
    <row r="5740" spans="1:4">
      <c r="A5740" s="5" t="s">
        <v>32</v>
      </c>
      <c r="B5740" s="5" t="s">
        <v>866</v>
      </c>
      <c r="C5740" s="5">
        <v>1.8</v>
      </c>
      <c r="D5740" s="36">
        <v>1.4999999999999999E-2</v>
      </c>
    </row>
    <row r="5741" spans="1:4">
      <c r="A5741" s="5" t="s">
        <v>32</v>
      </c>
      <c r="B5741" s="5" t="s">
        <v>866</v>
      </c>
      <c r="C5741" s="5">
        <v>2</v>
      </c>
      <c r="D5741" s="36">
        <v>0.1</v>
      </c>
    </row>
    <row r="5742" spans="1:4">
      <c r="A5742" s="5" t="s">
        <v>32</v>
      </c>
      <c r="B5742" s="5" t="s">
        <v>866</v>
      </c>
      <c r="C5742" s="5">
        <v>2.2000000000000002</v>
      </c>
      <c r="D5742" s="36">
        <v>8.5000000000000006E-2</v>
      </c>
    </row>
    <row r="5743" spans="1:4">
      <c r="A5743" s="5" t="s">
        <v>32</v>
      </c>
      <c r="B5743" s="5" t="s">
        <v>866</v>
      </c>
      <c r="C5743" s="5">
        <v>3</v>
      </c>
      <c r="D5743" s="36">
        <v>6.6000000000000003E-2</v>
      </c>
    </row>
    <row r="5744" spans="1:4">
      <c r="A5744" s="5" t="s">
        <v>32</v>
      </c>
      <c r="B5744" s="5" t="s">
        <v>866</v>
      </c>
      <c r="C5744" s="5">
        <v>4</v>
      </c>
      <c r="D5744" s="36">
        <v>3.0000000000000001E-3</v>
      </c>
    </row>
    <row r="5745" spans="1:4">
      <c r="A5745" s="5" t="s">
        <v>32</v>
      </c>
      <c r="B5745" s="5" t="s">
        <v>866</v>
      </c>
      <c r="C5745" s="5">
        <v>5</v>
      </c>
      <c r="D5745" s="36">
        <v>0.17699999999999999</v>
      </c>
    </row>
    <row r="5746" spans="1:4">
      <c r="A5746" s="5" t="s">
        <v>177</v>
      </c>
      <c r="B5746" s="5" t="s">
        <v>866</v>
      </c>
      <c r="C5746" s="5" t="s">
        <v>867</v>
      </c>
      <c r="D5746" s="36">
        <v>0.14000000000000001</v>
      </c>
    </row>
    <row r="5747" spans="1:4">
      <c r="A5747" s="5" t="s">
        <v>177</v>
      </c>
      <c r="B5747" s="5" t="s">
        <v>866</v>
      </c>
      <c r="C5747" s="5" t="s">
        <v>868</v>
      </c>
      <c r="D5747" s="36">
        <v>3.4000000000000002E-2</v>
      </c>
    </row>
    <row r="5748" spans="1:4">
      <c r="A5748" s="5" t="s">
        <v>177</v>
      </c>
      <c r="B5748" s="5" t="s">
        <v>866</v>
      </c>
      <c r="C5748" s="5" t="s">
        <v>869</v>
      </c>
      <c r="D5748" s="36">
        <v>3.4000000000000002E-2</v>
      </c>
    </row>
    <row r="5749" spans="1:4">
      <c r="A5749" s="5" t="s">
        <v>177</v>
      </c>
      <c r="B5749" s="5" t="s">
        <v>866</v>
      </c>
      <c r="C5749" s="5" t="s">
        <v>870</v>
      </c>
      <c r="D5749" s="36">
        <v>3.4000000000000002E-2</v>
      </c>
    </row>
    <row r="5750" spans="1:4">
      <c r="A5750" s="5" t="s">
        <v>177</v>
      </c>
      <c r="B5750" s="5" t="s">
        <v>866</v>
      </c>
      <c r="C5750" s="5" t="s">
        <v>585</v>
      </c>
      <c r="D5750" s="36">
        <v>0.03</v>
      </c>
    </row>
    <row r="5751" spans="1:4">
      <c r="A5751" s="5" t="s">
        <v>177</v>
      </c>
      <c r="B5751" s="5" t="s">
        <v>866</v>
      </c>
      <c r="C5751" s="5" t="s">
        <v>871</v>
      </c>
      <c r="D5751" s="36">
        <v>5.0000000000000001E-3</v>
      </c>
    </row>
    <row r="5752" spans="1:4">
      <c r="A5752" s="5" t="s">
        <v>177</v>
      </c>
      <c r="B5752" s="5" t="s">
        <v>866</v>
      </c>
      <c r="C5752" s="5" t="s">
        <v>872</v>
      </c>
      <c r="D5752" s="36">
        <v>4.4999999999999998E-2</v>
      </c>
    </row>
    <row r="5753" spans="1:4">
      <c r="A5753" s="5" t="s">
        <v>177</v>
      </c>
      <c r="B5753" s="5" t="s">
        <v>866</v>
      </c>
      <c r="C5753" s="5" t="s">
        <v>873</v>
      </c>
      <c r="D5753" s="36">
        <v>4.7E-2</v>
      </c>
    </row>
    <row r="5754" spans="1:4">
      <c r="A5754" s="5" t="s">
        <v>177</v>
      </c>
      <c r="B5754" s="5" t="s">
        <v>866</v>
      </c>
      <c r="C5754" s="5" t="s">
        <v>874</v>
      </c>
      <c r="D5754" s="36">
        <v>0.03</v>
      </c>
    </row>
    <row r="5755" spans="1:4">
      <c r="A5755" s="92" t="s">
        <v>18</v>
      </c>
      <c r="B5755" s="92" t="s">
        <v>875</v>
      </c>
      <c r="C5755" s="94">
        <v>16</v>
      </c>
      <c r="D5755" s="94">
        <v>0.15</v>
      </c>
    </row>
    <row r="5756" spans="1:4">
      <c r="A5756" s="92" t="s">
        <v>18</v>
      </c>
      <c r="B5756" s="92" t="s">
        <v>875</v>
      </c>
      <c r="C5756" s="94">
        <v>17</v>
      </c>
      <c r="D5756" s="94">
        <v>0.37</v>
      </c>
    </row>
    <row r="5757" spans="1:4">
      <c r="A5757" s="92" t="s">
        <v>18</v>
      </c>
      <c r="B5757" s="92" t="s">
        <v>875</v>
      </c>
      <c r="C5757" s="94">
        <v>18</v>
      </c>
      <c r="D5757" s="94">
        <v>0.245</v>
      </c>
    </row>
    <row r="5758" spans="1:4">
      <c r="A5758" s="92" t="s">
        <v>18</v>
      </c>
      <c r="B5758" s="92" t="s">
        <v>875</v>
      </c>
      <c r="C5758" s="94">
        <v>20</v>
      </c>
      <c r="D5758" s="94">
        <v>2</v>
      </c>
    </row>
    <row r="5759" spans="1:4">
      <c r="A5759" s="92" t="s">
        <v>18</v>
      </c>
      <c r="B5759" s="92" t="s">
        <v>875</v>
      </c>
      <c r="C5759" s="94">
        <v>24</v>
      </c>
      <c r="D5759" s="94">
        <v>2.5</v>
      </c>
    </row>
    <row r="5760" spans="1:4">
      <c r="A5760" s="92" t="s">
        <v>18</v>
      </c>
      <c r="B5760" s="92" t="s">
        <v>875</v>
      </c>
      <c r="C5760" s="94">
        <v>28</v>
      </c>
      <c r="D5760" s="94">
        <v>0.7</v>
      </c>
    </row>
    <row r="5761" spans="1:4">
      <c r="A5761" s="92" t="s">
        <v>18</v>
      </c>
      <c r="B5761" s="92" t="s">
        <v>875</v>
      </c>
      <c r="C5761" s="94">
        <v>30</v>
      </c>
      <c r="D5761" s="94">
        <v>2.2000000000000002</v>
      </c>
    </row>
    <row r="5762" spans="1:4">
      <c r="A5762" s="92" t="s">
        <v>18</v>
      </c>
      <c r="B5762" s="92" t="s">
        <v>875</v>
      </c>
      <c r="C5762" s="94">
        <v>32</v>
      </c>
      <c r="D5762" s="94">
        <v>1</v>
      </c>
    </row>
    <row r="5763" spans="1:4">
      <c r="A5763" s="92" t="s">
        <v>18</v>
      </c>
      <c r="B5763" s="92" t="s">
        <v>875</v>
      </c>
      <c r="C5763" s="94">
        <v>36</v>
      </c>
      <c r="D5763" s="94">
        <v>2.5999999999999999E-2</v>
      </c>
    </row>
    <row r="5764" spans="1:4">
      <c r="A5764" s="92" t="s">
        <v>18</v>
      </c>
      <c r="B5764" s="92" t="s">
        <v>875</v>
      </c>
      <c r="C5764" s="94">
        <v>40</v>
      </c>
      <c r="D5764" s="94">
        <v>2</v>
      </c>
    </row>
    <row r="5765" spans="1:4">
      <c r="A5765" s="92" t="s">
        <v>18</v>
      </c>
      <c r="B5765" s="92" t="s">
        <v>875</v>
      </c>
      <c r="C5765" s="94">
        <v>42</v>
      </c>
      <c r="D5765" s="94">
        <v>1.4</v>
      </c>
    </row>
    <row r="5766" spans="1:4">
      <c r="A5766" s="92" t="s">
        <v>18</v>
      </c>
      <c r="B5766" s="92" t="s">
        <v>875</v>
      </c>
      <c r="C5766" s="94">
        <v>45</v>
      </c>
      <c r="D5766" s="94">
        <v>1.9</v>
      </c>
    </row>
    <row r="5767" spans="1:4">
      <c r="A5767" s="92" t="s">
        <v>18</v>
      </c>
      <c r="B5767" s="92" t="s">
        <v>875</v>
      </c>
      <c r="C5767" s="94">
        <v>48</v>
      </c>
      <c r="D5767" s="94">
        <v>0.7</v>
      </c>
    </row>
    <row r="5768" spans="1:4">
      <c r="A5768" s="92" t="s">
        <v>18</v>
      </c>
      <c r="B5768" s="92" t="s">
        <v>875</v>
      </c>
      <c r="C5768" s="94">
        <v>50</v>
      </c>
      <c r="D5768" s="94">
        <v>0.23</v>
      </c>
    </row>
    <row r="5769" spans="1:4">
      <c r="A5769" s="92" t="s">
        <v>18</v>
      </c>
      <c r="B5769" s="92" t="s">
        <v>875</v>
      </c>
      <c r="C5769" s="94">
        <v>52</v>
      </c>
      <c r="D5769" s="94">
        <v>0.45</v>
      </c>
    </row>
    <row r="5770" spans="1:4">
      <c r="A5770" s="92" t="s">
        <v>18</v>
      </c>
      <c r="B5770" s="92" t="s">
        <v>875</v>
      </c>
      <c r="C5770" s="94">
        <v>56</v>
      </c>
      <c r="D5770" s="94">
        <v>1.2</v>
      </c>
    </row>
    <row r="5771" spans="1:4">
      <c r="A5771" s="92" t="s">
        <v>18</v>
      </c>
      <c r="B5771" s="92" t="s">
        <v>875</v>
      </c>
      <c r="C5771" s="94">
        <v>65</v>
      </c>
      <c r="D5771" s="94">
        <v>1.23</v>
      </c>
    </row>
    <row r="5772" spans="1:4">
      <c r="A5772" s="92" t="s">
        <v>18</v>
      </c>
      <c r="B5772" s="92" t="s">
        <v>875</v>
      </c>
      <c r="C5772" s="94">
        <v>70</v>
      </c>
      <c r="D5772" s="94">
        <v>1.21</v>
      </c>
    </row>
    <row r="5773" spans="1:4">
      <c r="A5773" s="92" t="s">
        <v>18</v>
      </c>
      <c r="B5773" s="92" t="s">
        <v>875</v>
      </c>
      <c r="C5773" s="94">
        <v>80</v>
      </c>
      <c r="D5773" s="94">
        <v>0.71</v>
      </c>
    </row>
    <row r="5774" spans="1:4">
      <c r="A5774" s="92" t="s">
        <v>18</v>
      </c>
      <c r="B5774" s="92" t="s">
        <v>875</v>
      </c>
      <c r="C5774" s="94">
        <v>85</v>
      </c>
      <c r="D5774" s="94">
        <v>7.0000000000000007E-2</v>
      </c>
    </row>
    <row r="5775" spans="1:4">
      <c r="A5775" s="92" t="s">
        <v>18</v>
      </c>
      <c r="B5775" s="92" t="s">
        <v>875</v>
      </c>
      <c r="C5775" s="94">
        <v>90</v>
      </c>
      <c r="D5775" s="94">
        <v>0.112</v>
      </c>
    </row>
    <row r="5776" spans="1:4">
      <c r="A5776" s="92" t="s">
        <v>18</v>
      </c>
      <c r="B5776" s="92" t="s">
        <v>875</v>
      </c>
      <c r="C5776" s="94">
        <v>100</v>
      </c>
      <c r="D5776" s="94">
        <v>0.86</v>
      </c>
    </row>
    <row r="5777" spans="1:4">
      <c r="A5777" s="92" t="s">
        <v>18</v>
      </c>
      <c r="B5777" s="92" t="s">
        <v>875</v>
      </c>
      <c r="C5777" s="94">
        <v>120</v>
      </c>
      <c r="D5777" s="94">
        <v>1.1299999999999999</v>
      </c>
    </row>
    <row r="5778" spans="1:4">
      <c r="A5778" s="92" t="s">
        <v>18</v>
      </c>
      <c r="B5778" s="92" t="s">
        <v>875</v>
      </c>
      <c r="C5778" s="94">
        <v>140</v>
      </c>
      <c r="D5778" s="94">
        <v>0.1</v>
      </c>
    </row>
    <row r="5779" spans="1:4">
      <c r="A5779" s="17" t="s">
        <v>8</v>
      </c>
      <c r="B5779" s="17" t="s">
        <v>135</v>
      </c>
      <c r="C5779" s="17">
        <v>100</v>
      </c>
      <c r="D5779" s="17">
        <v>2.69</v>
      </c>
    </row>
    <row r="5780" spans="1:4">
      <c r="A5780" s="17" t="s">
        <v>8</v>
      </c>
      <c r="B5780" s="17" t="s">
        <v>135</v>
      </c>
      <c r="C5780" s="17">
        <v>120</v>
      </c>
      <c r="D5780" s="17">
        <v>1.5880000000000001</v>
      </c>
    </row>
    <row r="5781" spans="1:4">
      <c r="A5781" s="17" t="s">
        <v>8</v>
      </c>
      <c r="B5781" s="17" t="s">
        <v>135</v>
      </c>
      <c r="C5781" s="17">
        <v>140</v>
      </c>
      <c r="D5781" s="17">
        <v>3.6</v>
      </c>
    </row>
    <row r="5782" spans="1:4">
      <c r="A5782" s="17" t="s">
        <v>8</v>
      </c>
      <c r="B5782" s="17" t="s">
        <v>135</v>
      </c>
      <c r="C5782" s="17">
        <v>170</v>
      </c>
      <c r="D5782" s="17">
        <v>3.6</v>
      </c>
    </row>
    <row r="5783" spans="1:4">
      <c r="A5783" s="17" t="s">
        <v>8</v>
      </c>
      <c r="B5783" s="17" t="s">
        <v>135</v>
      </c>
      <c r="C5783" s="17">
        <v>210</v>
      </c>
      <c r="D5783" s="17">
        <v>3.7</v>
      </c>
    </row>
    <row r="5784" spans="1:4">
      <c r="A5784" s="17" t="s">
        <v>8</v>
      </c>
      <c r="B5784" s="17" t="s">
        <v>135</v>
      </c>
      <c r="C5784" s="17">
        <v>280</v>
      </c>
      <c r="D5784" s="17">
        <v>1.2</v>
      </c>
    </row>
    <row r="5785" spans="1:4">
      <c r="A5785" s="17" t="s">
        <v>560</v>
      </c>
      <c r="B5785" s="17" t="s">
        <v>135</v>
      </c>
      <c r="C5785" s="17">
        <v>7.5</v>
      </c>
      <c r="D5785" s="17">
        <v>0.6</v>
      </c>
    </row>
    <row r="5786" spans="1:4">
      <c r="A5786" s="17" t="s">
        <v>560</v>
      </c>
      <c r="B5786" s="17" t="s">
        <v>135</v>
      </c>
      <c r="C5786" s="17">
        <v>8</v>
      </c>
      <c r="D5786" s="17">
        <v>0.32</v>
      </c>
    </row>
    <row r="5787" spans="1:4">
      <c r="A5787" s="17" t="s">
        <v>560</v>
      </c>
      <c r="B5787" s="17" t="s">
        <v>135</v>
      </c>
      <c r="C5787" s="17">
        <v>8.5</v>
      </c>
      <c r="D5787" s="17">
        <v>0.31</v>
      </c>
    </row>
    <row r="5788" spans="1:4">
      <c r="A5788" s="17" t="s">
        <v>560</v>
      </c>
      <c r="B5788" s="17" t="s">
        <v>135</v>
      </c>
      <c r="C5788" s="17">
        <v>15</v>
      </c>
      <c r="D5788" s="17">
        <v>2.1</v>
      </c>
    </row>
    <row r="5789" spans="1:4">
      <c r="A5789" s="17" t="s">
        <v>560</v>
      </c>
      <c r="B5789" s="17" t="s">
        <v>135</v>
      </c>
      <c r="C5789" s="17">
        <v>18</v>
      </c>
      <c r="D5789" s="17">
        <v>1.6</v>
      </c>
    </row>
    <row r="5790" spans="1:4">
      <c r="A5790" s="17" t="s">
        <v>560</v>
      </c>
      <c r="B5790" s="17" t="s">
        <v>135</v>
      </c>
      <c r="C5790" s="17">
        <v>22</v>
      </c>
      <c r="D5790" s="17">
        <v>2.1</v>
      </c>
    </row>
    <row r="5791" spans="1:4">
      <c r="A5791" s="17" t="s">
        <v>279</v>
      </c>
      <c r="B5791" s="17" t="s">
        <v>135</v>
      </c>
      <c r="C5791" s="17">
        <v>10</v>
      </c>
      <c r="D5791" s="17">
        <v>0.28000000000000003</v>
      </c>
    </row>
    <row r="5792" spans="1:4">
      <c r="A5792" s="17" t="s">
        <v>279</v>
      </c>
      <c r="B5792" s="17" t="s">
        <v>135</v>
      </c>
      <c r="C5792" s="17">
        <v>19</v>
      </c>
      <c r="D5792" s="17">
        <v>0.2</v>
      </c>
    </row>
    <row r="5793" spans="1:4">
      <c r="A5793" s="17" t="s">
        <v>279</v>
      </c>
      <c r="B5793" s="17" t="s">
        <v>135</v>
      </c>
      <c r="C5793" s="17">
        <v>41</v>
      </c>
      <c r="D5793" s="17">
        <v>0.6</v>
      </c>
    </row>
    <row r="5794" spans="1:4">
      <c r="A5794" s="17" t="s">
        <v>279</v>
      </c>
      <c r="B5794" s="17" t="s">
        <v>135</v>
      </c>
      <c r="C5794" s="17">
        <v>50</v>
      </c>
      <c r="D5794" s="17">
        <v>0.4</v>
      </c>
    </row>
    <row r="5795" spans="1:4">
      <c r="A5795" s="17" t="s">
        <v>279</v>
      </c>
      <c r="B5795" s="17" t="s">
        <v>135</v>
      </c>
      <c r="C5795" s="17">
        <v>65</v>
      </c>
      <c r="D5795" s="17">
        <v>0.7</v>
      </c>
    </row>
    <row r="5796" spans="1:4">
      <c r="A5796" s="17" t="s">
        <v>279</v>
      </c>
      <c r="B5796" s="17" t="s">
        <v>135</v>
      </c>
      <c r="C5796" s="17">
        <v>75</v>
      </c>
      <c r="D5796" s="17">
        <v>1.6</v>
      </c>
    </row>
    <row r="5797" spans="1:4">
      <c r="A5797" s="92" t="s">
        <v>559</v>
      </c>
      <c r="B5797" s="92" t="s">
        <v>133</v>
      </c>
      <c r="C5797" s="92">
        <v>65</v>
      </c>
      <c r="D5797" s="94">
        <v>0.1</v>
      </c>
    </row>
    <row r="5798" spans="1:4">
      <c r="A5798" s="92" t="s">
        <v>559</v>
      </c>
      <c r="B5798" s="92" t="s">
        <v>133</v>
      </c>
      <c r="C5798" s="92">
        <v>80</v>
      </c>
      <c r="D5798" s="94">
        <v>0.12</v>
      </c>
    </row>
    <row r="5799" spans="1:4">
      <c r="A5799" s="92" t="s">
        <v>559</v>
      </c>
      <c r="B5799" s="92" t="s">
        <v>133</v>
      </c>
      <c r="C5799" s="92">
        <v>100</v>
      </c>
      <c r="D5799" s="94">
        <v>0.17199999999999999</v>
      </c>
    </row>
    <row r="5800" spans="1:4">
      <c r="A5800" s="92" t="s">
        <v>559</v>
      </c>
      <c r="B5800" s="92" t="s">
        <v>133</v>
      </c>
      <c r="C5800" s="92">
        <v>180</v>
      </c>
      <c r="D5800" s="94">
        <v>0.5</v>
      </c>
    </row>
    <row r="5801" spans="1:4">
      <c r="A5801" s="92" t="s">
        <v>559</v>
      </c>
      <c r="B5801" s="92" t="s">
        <v>133</v>
      </c>
      <c r="C5801" s="92">
        <v>730</v>
      </c>
      <c r="D5801" s="94">
        <v>17.55</v>
      </c>
    </row>
    <row r="5802" spans="1:4">
      <c r="A5802" s="92" t="s">
        <v>528</v>
      </c>
      <c r="B5802" s="92" t="s">
        <v>133</v>
      </c>
      <c r="C5802" s="92" t="s">
        <v>242</v>
      </c>
      <c r="D5802" s="94">
        <v>0.53</v>
      </c>
    </row>
    <row r="5803" spans="1:4">
      <c r="A5803" s="12" t="s">
        <v>18</v>
      </c>
      <c r="B5803" s="12" t="s">
        <v>876</v>
      </c>
      <c r="C5803" s="34">
        <v>150</v>
      </c>
      <c r="D5803" s="34">
        <v>0.2</v>
      </c>
    </row>
    <row r="5804" spans="1:4">
      <c r="A5804" s="12" t="s">
        <v>18</v>
      </c>
      <c r="B5804" s="12" t="s">
        <v>876</v>
      </c>
      <c r="C5804" s="34">
        <v>190</v>
      </c>
      <c r="D5804" s="34">
        <v>1</v>
      </c>
    </row>
    <row r="5805" spans="1:4">
      <c r="A5805" s="12" t="s">
        <v>18</v>
      </c>
      <c r="B5805" s="12" t="s">
        <v>876</v>
      </c>
      <c r="C5805" s="34">
        <v>200</v>
      </c>
      <c r="D5805" s="34">
        <v>0.6</v>
      </c>
    </row>
    <row r="5806" spans="1:4">
      <c r="A5806" s="12" t="s">
        <v>18</v>
      </c>
      <c r="B5806" s="12" t="s">
        <v>876</v>
      </c>
      <c r="C5806" s="34">
        <v>210</v>
      </c>
      <c r="D5806" s="34">
        <v>0.17</v>
      </c>
    </row>
    <row r="5807" spans="1:4">
      <c r="A5807" s="12" t="s">
        <v>18</v>
      </c>
      <c r="B5807" s="12" t="s">
        <v>876</v>
      </c>
      <c r="C5807" s="34">
        <v>215</v>
      </c>
      <c r="D5807" s="34">
        <v>0.4</v>
      </c>
    </row>
    <row r="5808" spans="1:4">
      <c r="A5808" s="12" t="s">
        <v>18</v>
      </c>
      <c r="B5808" s="12" t="s">
        <v>876</v>
      </c>
      <c r="C5808" s="34">
        <v>220</v>
      </c>
      <c r="D5808" s="34">
        <v>0.7</v>
      </c>
    </row>
    <row r="5809" spans="1:4">
      <c r="A5809" s="12" t="s">
        <v>18</v>
      </c>
      <c r="B5809" s="12" t="s">
        <v>876</v>
      </c>
      <c r="C5809" s="34">
        <v>225</v>
      </c>
      <c r="D5809" s="34">
        <v>1.2</v>
      </c>
    </row>
    <row r="5810" spans="1:4">
      <c r="A5810" s="12" t="s">
        <v>18</v>
      </c>
      <c r="B5810" s="12" t="s">
        <v>876</v>
      </c>
      <c r="C5810" s="34">
        <v>230</v>
      </c>
      <c r="D5810" s="34">
        <v>0.9</v>
      </c>
    </row>
    <row r="5811" spans="1:4">
      <c r="A5811" s="12" t="s">
        <v>18</v>
      </c>
      <c r="B5811" s="12" t="s">
        <v>876</v>
      </c>
      <c r="C5811" s="34">
        <v>235</v>
      </c>
      <c r="D5811" s="34">
        <v>0.32500000000000001</v>
      </c>
    </row>
    <row r="5812" spans="1:4">
      <c r="A5812" s="12" t="s">
        <v>18</v>
      </c>
      <c r="B5812" s="12" t="s">
        <v>876</v>
      </c>
      <c r="C5812" s="34">
        <v>240</v>
      </c>
      <c r="D5812" s="34">
        <v>1.4</v>
      </c>
    </row>
    <row r="5813" spans="1:4">
      <c r="A5813" s="12" t="s">
        <v>18</v>
      </c>
      <c r="B5813" s="12" t="s">
        <v>876</v>
      </c>
      <c r="C5813" s="34">
        <v>245</v>
      </c>
      <c r="D5813" s="34">
        <v>0.245</v>
      </c>
    </row>
    <row r="5814" spans="1:4">
      <c r="A5814" s="12" t="s">
        <v>18</v>
      </c>
      <c r="B5814" s="12" t="s">
        <v>876</v>
      </c>
      <c r="C5814" s="34">
        <v>250</v>
      </c>
      <c r="D5814" s="34">
        <v>0.27</v>
      </c>
    </row>
    <row r="5815" spans="1:4">
      <c r="A5815" s="12" t="s">
        <v>18</v>
      </c>
      <c r="B5815" s="12" t="s">
        <v>876</v>
      </c>
      <c r="C5815" s="34">
        <v>280</v>
      </c>
      <c r="D5815" s="34">
        <v>0.08</v>
      </c>
    </row>
    <row r="5816" spans="1:4">
      <c r="A5816" s="12" t="s">
        <v>18</v>
      </c>
      <c r="B5816" s="12" t="s">
        <v>876</v>
      </c>
      <c r="C5816" s="34">
        <v>290</v>
      </c>
      <c r="D5816" s="34">
        <v>1</v>
      </c>
    </row>
    <row r="5817" spans="1:4">
      <c r="A5817" s="12" t="s">
        <v>18</v>
      </c>
      <c r="B5817" s="12" t="s">
        <v>876</v>
      </c>
      <c r="C5817" s="34">
        <v>300</v>
      </c>
      <c r="D5817" s="34">
        <v>1.5</v>
      </c>
    </row>
    <row r="5818" spans="1:4">
      <c r="A5818" s="12" t="s">
        <v>18</v>
      </c>
      <c r="B5818" s="12" t="s">
        <v>876</v>
      </c>
      <c r="C5818" s="34">
        <v>370</v>
      </c>
      <c r="D5818" s="34">
        <v>0.13</v>
      </c>
    </row>
    <row r="5819" spans="1:4">
      <c r="A5819" s="12" t="s">
        <v>18</v>
      </c>
      <c r="B5819" s="12" t="s">
        <v>876</v>
      </c>
      <c r="C5819" s="34">
        <v>390</v>
      </c>
      <c r="D5819" s="34">
        <v>0.74</v>
      </c>
    </row>
    <row r="5820" spans="1:4">
      <c r="A5820" s="12" t="s">
        <v>18</v>
      </c>
      <c r="B5820" s="12" t="s">
        <v>876</v>
      </c>
      <c r="C5820" s="34">
        <v>400</v>
      </c>
      <c r="D5820" s="34">
        <v>1.8</v>
      </c>
    </row>
    <row r="5821" spans="1:4">
      <c r="A5821" s="12" t="s">
        <v>18</v>
      </c>
      <c r="B5821" s="12" t="s">
        <v>876</v>
      </c>
      <c r="C5821" s="34">
        <v>410</v>
      </c>
      <c r="D5821" s="34">
        <v>0.09</v>
      </c>
    </row>
    <row r="5822" spans="1:4">
      <c r="A5822" s="12" t="s">
        <v>18</v>
      </c>
      <c r="B5822" s="12" t="s">
        <v>876</v>
      </c>
      <c r="C5822" s="34">
        <v>430</v>
      </c>
      <c r="D5822" s="34">
        <v>2.2000000000000002</v>
      </c>
    </row>
    <row r="5823" spans="1:4">
      <c r="A5823" s="12" t="s">
        <v>18</v>
      </c>
      <c r="B5823" s="12" t="s">
        <v>876</v>
      </c>
      <c r="C5823" s="34">
        <v>520</v>
      </c>
      <c r="D5823" s="34">
        <v>0.125</v>
      </c>
    </row>
    <row r="5824" spans="1:4">
      <c r="A5824" s="77" t="s">
        <v>560</v>
      </c>
      <c r="B5824" s="42" t="s">
        <v>130</v>
      </c>
      <c r="C5824" s="77">
        <v>7</v>
      </c>
      <c r="D5824" s="77">
        <v>0.16</v>
      </c>
    </row>
    <row r="5825" spans="1:4">
      <c r="A5825" s="77" t="s">
        <v>560</v>
      </c>
      <c r="B5825" s="42" t="s">
        <v>130</v>
      </c>
      <c r="C5825" s="77">
        <v>8</v>
      </c>
      <c r="D5825" s="77">
        <v>0.3</v>
      </c>
    </row>
    <row r="5826" spans="1:4">
      <c r="A5826" s="77" t="s">
        <v>560</v>
      </c>
      <c r="B5826" s="42" t="s">
        <v>130</v>
      </c>
      <c r="C5826" s="77">
        <v>10.5</v>
      </c>
      <c r="D5826" s="77">
        <v>1.7</v>
      </c>
    </row>
    <row r="5827" spans="1:4">
      <c r="A5827" s="77" t="s">
        <v>560</v>
      </c>
      <c r="B5827" s="42" t="s">
        <v>130</v>
      </c>
      <c r="C5827" s="77">
        <v>10.7</v>
      </c>
      <c r="D5827" s="77">
        <v>1</v>
      </c>
    </row>
    <row r="5828" spans="1:4">
      <c r="A5828" s="77" t="s">
        <v>560</v>
      </c>
      <c r="B5828" s="42" t="s">
        <v>130</v>
      </c>
      <c r="C5828" s="77">
        <v>10</v>
      </c>
      <c r="D5828" s="77">
        <v>2.4</v>
      </c>
    </row>
    <row r="5829" spans="1:4">
      <c r="A5829" s="77" t="s">
        <v>560</v>
      </c>
      <c r="B5829" s="42" t="s">
        <v>130</v>
      </c>
      <c r="C5829" s="77">
        <v>12.5</v>
      </c>
      <c r="D5829" s="77">
        <v>1</v>
      </c>
    </row>
    <row r="5830" spans="1:4">
      <c r="A5830" s="77" t="s">
        <v>560</v>
      </c>
      <c r="B5830" s="42" t="s">
        <v>130</v>
      </c>
      <c r="C5830" s="77">
        <v>12</v>
      </c>
      <c r="D5830" s="77">
        <v>3.2</v>
      </c>
    </row>
    <row r="5831" spans="1:4">
      <c r="A5831" s="77" t="s">
        <v>560</v>
      </c>
      <c r="B5831" s="42" t="s">
        <v>130</v>
      </c>
      <c r="C5831" s="77">
        <v>13.5</v>
      </c>
      <c r="D5831" s="77">
        <v>1.3</v>
      </c>
    </row>
    <row r="5832" spans="1:4">
      <c r="A5832" s="77" t="s">
        <v>560</v>
      </c>
      <c r="B5832" s="42" t="s">
        <v>130</v>
      </c>
      <c r="C5832" s="77">
        <v>14</v>
      </c>
      <c r="D5832" s="77">
        <v>6.5</v>
      </c>
    </row>
    <row r="5833" spans="1:4">
      <c r="A5833" s="77" t="s">
        <v>560</v>
      </c>
      <c r="B5833" s="42" t="s">
        <v>130</v>
      </c>
      <c r="C5833" s="77">
        <v>15.5</v>
      </c>
      <c r="D5833" s="77">
        <v>8</v>
      </c>
    </row>
    <row r="5834" spans="1:4">
      <c r="A5834" s="77" t="s">
        <v>560</v>
      </c>
      <c r="B5834" s="42" t="s">
        <v>130</v>
      </c>
      <c r="C5834" s="77">
        <v>16.8</v>
      </c>
      <c r="D5834" s="77">
        <v>4.4999999999999998E-2</v>
      </c>
    </row>
    <row r="5835" spans="1:4">
      <c r="A5835" s="77" t="s">
        <v>560</v>
      </c>
      <c r="B5835" s="42" t="s">
        <v>130</v>
      </c>
      <c r="C5835" s="77">
        <v>16</v>
      </c>
      <c r="D5835" s="77">
        <v>0.3</v>
      </c>
    </row>
    <row r="5836" spans="1:4">
      <c r="A5836" s="77" t="s">
        <v>560</v>
      </c>
      <c r="B5836" s="42" t="s">
        <v>130</v>
      </c>
      <c r="C5836" s="77">
        <v>17</v>
      </c>
      <c r="D5836" s="77">
        <v>1.3</v>
      </c>
    </row>
    <row r="5837" spans="1:4">
      <c r="A5837" s="77" t="s">
        <v>560</v>
      </c>
      <c r="B5837" s="42" t="s">
        <v>130</v>
      </c>
      <c r="C5837" s="77">
        <v>18</v>
      </c>
      <c r="D5837" s="77">
        <v>2</v>
      </c>
    </row>
    <row r="5838" spans="1:4">
      <c r="A5838" s="77" t="s">
        <v>560</v>
      </c>
      <c r="B5838" s="42" t="s">
        <v>130</v>
      </c>
      <c r="C5838" s="77">
        <v>20</v>
      </c>
      <c r="D5838" s="77">
        <v>2.1</v>
      </c>
    </row>
    <row r="5839" spans="1:4">
      <c r="A5839" s="77" t="s">
        <v>560</v>
      </c>
      <c r="B5839" s="42" t="s">
        <v>130</v>
      </c>
      <c r="C5839" s="77">
        <v>22</v>
      </c>
      <c r="D5839" s="77">
        <v>1.9</v>
      </c>
    </row>
    <row r="5840" spans="1:4">
      <c r="A5840" s="77" t="s">
        <v>560</v>
      </c>
      <c r="B5840" s="42" t="s">
        <v>130</v>
      </c>
      <c r="C5840" s="77">
        <v>24</v>
      </c>
      <c r="D5840" s="77">
        <v>5.3</v>
      </c>
    </row>
    <row r="5841" spans="1:4">
      <c r="A5841" s="77" t="s">
        <v>560</v>
      </c>
      <c r="B5841" s="42" t="s">
        <v>130</v>
      </c>
      <c r="C5841" s="77">
        <v>25</v>
      </c>
      <c r="D5841" s="77">
        <v>2.2000000000000002</v>
      </c>
    </row>
    <row r="5842" spans="1:4">
      <c r="A5842" s="77" t="s">
        <v>560</v>
      </c>
      <c r="B5842" s="42" t="s">
        <v>130</v>
      </c>
      <c r="C5842" s="77">
        <v>26</v>
      </c>
      <c r="D5842" s="77">
        <v>5</v>
      </c>
    </row>
    <row r="5843" spans="1:4">
      <c r="A5843" s="77" t="s">
        <v>560</v>
      </c>
      <c r="B5843" s="42" t="s">
        <v>130</v>
      </c>
      <c r="C5843" s="77">
        <v>30</v>
      </c>
      <c r="D5843" s="77">
        <v>2.5000000000000001E-2</v>
      </c>
    </row>
    <row r="5844" spans="1:4">
      <c r="A5844" s="77" t="s">
        <v>560</v>
      </c>
      <c r="B5844" s="42" t="s">
        <v>130</v>
      </c>
      <c r="C5844" s="77">
        <v>32</v>
      </c>
      <c r="D5844" s="77">
        <v>2.9</v>
      </c>
    </row>
    <row r="5845" spans="1:4">
      <c r="A5845" s="77" t="s">
        <v>560</v>
      </c>
      <c r="B5845" s="42" t="s">
        <v>130</v>
      </c>
      <c r="C5845" s="77">
        <v>34</v>
      </c>
      <c r="D5845" s="77">
        <v>2.8</v>
      </c>
    </row>
    <row r="5846" spans="1:4">
      <c r="A5846" s="77" t="s">
        <v>560</v>
      </c>
      <c r="B5846" s="42" t="s">
        <v>130</v>
      </c>
      <c r="C5846" s="77">
        <v>36</v>
      </c>
      <c r="D5846" s="77">
        <v>5</v>
      </c>
    </row>
    <row r="5847" spans="1:4">
      <c r="A5847" s="77" t="s">
        <v>560</v>
      </c>
      <c r="B5847" s="42" t="s">
        <v>130</v>
      </c>
      <c r="C5847" s="77">
        <v>37</v>
      </c>
      <c r="D5847" s="77">
        <v>0.4</v>
      </c>
    </row>
    <row r="5848" spans="1:4">
      <c r="A5848" s="77" t="s">
        <v>560</v>
      </c>
      <c r="B5848" s="42" t="s">
        <v>130</v>
      </c>
      <c r="C5848" s="77">
        <v>38</v>
      </c>
      <c r="D5848" s="77">
        <v>2.7</v>
      </c>
    </row>
    <row r="5849" spans="1:4">
      <c r="A5849" s="77" t="s">
        <v>560</v>
      </c>
      <c r="B5849" s="42" t="s">
        <v>130</v>
      </c>
      <c r="C5849" s="77">
        <v>40</v>
      </c>
      <c r="D5849" s="77">
        <v>3.9</v>
      </c>
    </row>
    <row r="5850" spans="1:4">
      <c r="A5850" s="77" t="s">
        <v>560</v>
      </c>
      <c r="B5850" s="42" t="s">
        <v>130</v>
      </c>
      <c r="C5850" s="77">
        <v>42</v>
      </c>
      <c r="D5850" s="77">
        <v>2.2999999999999998</v>
      </c>
    </row>
    <row r="5851" spans="1:4">
      <c r="A5851" s="77" t="s">
        <v>560</v>
      </c>
      <c r="B5851" s="42" t="s">
        <v>130</v>
      </c>
      <c r="C5851" s="77">
        <v>45</v>
      </c>
      <c r="D5851" s="77">
        <v>1.7</v>
      </c>
    </row>
    <row r="5852" spans="1:4">
      <c r="A5852" s="77" t="s">
        <v>560</v>
      </c>
      <c r="B5852" s="42" t="s">
        <v>130</v>
      </c>
      <c r="C5852" s="77">
        <v>48</v>
      </c>
      <c r="D5852" s="77">
        <v>0.5</v>
      </c>
    </row>
    <row r="5853" spans="1:4">
      <c r="A5853" s="77" t="s">
        <v>560</v>
      </c>
      <c r="B5853" s="42" t="s">
        <v>130</v>
      </c>
      <c r="C5853" s="77">
        <v>52</v>
      </c>
      <c r="D5853" s="77">
        <v>9</v>
      </c>
    </row>
    <row r="5854" spans="1:4">
      <c r="A5854" s="77" t="s">
        <v>560</v>
      </c>
      <c r="B5854" s="42" t="s">
        <v>130</v>
      </c>
      <c r="C5854" s="77">
        <v>56</v>
      </c>
      <c r="D5854" s="77">
        <v>4.45</v>
      </c>
    </row>
    <row r="5855" spans="1:4">
      <c r="A5855" s="77" t="s">
        <v>560</v>
      </c>
      <c r="B5855" s="42" t="s">
        <v>130</v>
      </c>
      <c r="C5855" s="77">
        <v>58</v>
      </c>
      <c r="D5855" s="77">
        <v>1.8</v>
      </c>
    </row>
    <row r="5856" spans="1:4">
      <c r="A5856" s="77" t="s">
        <v>123</v>
      </c>
      <c r="B5856" s="42" t="s">
        <v>130</v>
      </c>
      <c r="C5856" s="77">
        <v>10</v>
      </c>
      <c r="D5856" s="77">
        <v>1.5</v>
      </c>
    </row>
    <row r="5857" spans="1:4">
      <c r="A5857" s="77" t="s">
        <v>123</v>
      </c>
      <c r="B5857" s="42" t="s">
        <v>130</v>
      </c>
      <c r="C5857" s="77">
        <v>12</v>
      </c>
      <c r="D5857" s="77">
        <v>2</v>
      </c>
    </row>
    <row r="5858" spans="1:4">
      <c r="A5858" s="77" t="s">
        <v>123</v>
      </c>
      <c r="B5858" s="42" t="s">
        <v>130</v>
      </c>
      <c r="C5858" s="77">
        <v>13</v>
      </c>
      <c r="D5858" s="77">
        <v>1.3</v>
      </c>
    </row>
    <row r="5859" spans="1:4">
      <c r="A5859" s="77" t="s">
        <v>123</v>
      </c>
      <c r="B5859" s="42" t="s">
        <v>130</v>
      </c>
      <c r="C5859" s="77">
        <v>21</v>
      </c>
      <c r="D5859" s="77">
        <v>0.1</v>
      </c>
    </row>
    <row r="5860" spans="1:4">
      <c r="A5860" s="77" t="s">
        <v>123</v>
      </c>
      <c r="B5860" s="42" t="s">
        <v>130</v>
      </c>
      <c r="C5860" s="77">
        <v>22</v>
      </c>
      <c r="D5860" s="77">
        <v>5.1999999999999998E-2</v>
      </c>
    </row>
    <row r="5861" spans="1:4">
      <c r="A5861" s="77" t="s">
        <v>123</v>
      </c>
      <c r="B5861" s="42" t="s">
        <v>130</v>
      </c>
      <c r="C5861" s="77">
        <v>24</v>
      </c>
      <c r="D5861" s="77">
        <v>5.0999999999999996</v>
      </c>
    </row>
    <row r="5862" spans="1:4">
      <c r="A5862" s="77" t="s">
        <v>123</v>
      </c>
      <c r="B5862" s="42" t="s">
        <v>130</v>
      </c>
      <c r="C5862" s="77">
        <v>27</v>
      </c>
      <c r="D5862" s="77">
        <v>1.3</v>
      </c>
    </row>
    <row r="5863" spans="1:4">
      <c r="A5863" s="77" t="s">
        <v>123</v>
      </c>
      <c r="B5863" s="42" t="s">
        <v>130</v>
      </c>
      <c r="C5863" s="77">
        <v>30</v>
      </c>
      <c r="D5863" s="77">
        <v>0.73</v>
      </c>
    </row>
    <row r="5864" spans="1:4">
      <c r="A5864" s="77" t="s">
        <v>123</v>
      </c>
      <c r="B5864" s="42" t="s">
        <v>130</v>
      </c>
      <c r="C5864" s="77">
        <v>36</v>
      </c>
      <c r="D5864" s="77">
        <v>1.7</v>
      </c>
    </row>
    <row r="5865" spans="1:4">
      <c r="A5865" s="77" t="s">
        <v>123</v>
      </c>
      <c r="B5865" s="42" t="s">
        <v>130</v>
      </c>
      <c r="C5865" s="77">
        <v>41</v>
      </c>
      <c r="D5865" s="77">
        <v>1.2</v>
      </c>
    </row>
    <row r="5866" spans="1:4">
      <c r="A5866" s="77" t="s">
        <v>123</v>
      </c>
      <c r="B5866" s="42" t="s">
        <v>130</v>
      </c>
      <c r="C5866" s="77">
        <v>46</v>
      </c>
      <c r="D5866" s="77">
        <v>0.4</v>
      </c>
    </row>
    <row r="5867" spans="1:4">
      <c r="A5867" s="77" t="s">
        <v>123</v>
      </c>
      <c r="B5867" s="42" t="s">
        <v>130</v>
      </c>
      <c r="C5867" s="77">
        <v>55</v>
      </c>
      <c r="D5867" s="77">
        <v>1.9</v>
      </c>
    </row>
    <row r="5868" spans="1:4">
      <c r="A5868" s="17" t="s">
        <v>560</v>
      </c>
      <c r="B5868" s="140" t="s">
        <v>122</v>
      </c>
      <c r="C5868" s="77">
        <v>16</v>
      </c>
      <c r="D5868" s="77">
        <v>1.1000000000000001</v>
      </c>
    </row>
    <row r="5869" spans="1:4">
      <c r="A5869" s="17" t="s">
        <v>560</v>
      </c>
      <c r="B5869" s="140" t="s">
        <v>122</v>
      </c>
      <c r="C5869" s="77">
        <v>16.3</v>
      </c>
      <c r="D5869" s="77">
        <v>1.9</v>
      </c>
    </row>
    <row r="5870" spans="1:4">
      <c r="A5870" s="17" t="s">
        <v>560</v>
      </c>
      <c r="B5870" s="140" t="s">
        <v>122</v>
      </c>
      <c r="C5870" s="77">
        <v>18</v>
      </c>
      <c r="D5870" s="77">
        <v>2.7</v>
      </c>
    </row>
    <row r="5871" spans="1:4">
      <c r="A5871" s="17" t="s">
        <v>560</v>
      </c>
      <c r="B5871" s="140" t="s">
        <v>122</v>
      </c>
      <c r="C5871" s="77">
        <v>18.3</v>
      </c>
      <c r="D5871" s="77">
        <v>10.8</v>
      </c>
    </row>
    <row r="5872" spans="1:4">
      <c r="A5872" s="17" t="s">
        <v>560</v>
      </c>
      <c r="B5872" s="140" t="s">
        <v>122</v>
      </c>
      <c r="C5872" s="77">
        <v>18.34</v>
      </c>
      <c r="D5872" s="77">
        <v>3.8</v>
      </c>
    </row>
    <row r="5873" spans="1:4">
      <c r="A5873" s="17" t="s">
        <v>560</v>
      </c>
      <c r="B5873" s="140" t="s">
        <v>122</v>
      </c>
      <c r="C5873" s="77">
        <v>18.399999999999999</v>
      </c>
      <c r="D5873" s="77">
        <v>15.8</v>
      </c>
    </row>
    <row r="5874" spans="1:4">
      <c r="A5874" s="17" t="s">
        <v>560</v>
      </c>
      <c r="B5874" s="140" t="s">
        <v>122</v>
      </c>
      <c r="C5874" s="77">
        <v>19</v>
      </c>
      <c r="D5874" s="77">
        <v>1.2</v>
      </c>
    </row>
    <row r="5875" spans="1:4">
      <c r="A5875" s="17" t="s">
        <v>560</v>
      </c>
      <c r="B5875" s="140" t="s">
        <v>122</v>
      </c>
      <c r="C5875" s="77">
        <v>20</v>
      </c>
      <c r="D5875" s="77">
        <v>1.7</v>
      </c>
    </row>
    <row r="5876" spans="1:4">
      <c r="A5876" s="17" t="s">
        <v>560</v>
      </c>
      <c r="B5876" s="140" t="s">
        <v>122</v>
      </c>
      <c r="C5876" s="77">
        <v>20.3</v>
      </c>
      <c r="D5876" s="77">
        <v>2.2999999999999998</v>
      </c>
    </row>
    <row r="5877" spans="1:4">
      <c r="A5877" s="17" t="s">
        <v>560</v>
      </c>
      <c r="B5877" s="140" t="s">
        <v>122</v>
      </c>
      <c r="C5877" s="77">
        <v>22</v>
      </c>
      <c r="D5877" s="77">
        <v>8.8000000000000007</v>
      </c>
    </row>
    <row r="5878" spans="1:4">
      <c r="A5878" s="17" t="s">
        <v>560</v>
      </c>
      <c r="B5878" s="140" t="s">
        <v>122</v>
      </c>
      <c r="C5878" s="77">
        <v>22.6</v>
      </c>
      <c r="D5878" s="77">
        <v>2</v>
      </c>
    </row>
    <row r="5879" spans="1:4">
      <c r="A5879" s="17" t="s">
        <v>560</v>
      </c>
      <c r="B5879" s="140" t="s">
        <v>122</v>
      </c>
      <c r="C5879" s="77">
        <v>24</v>
      </c>
      <c r="D5879" s="77">
        <v>4.2</v>
      </c>
    </row>
    <row r="5880" spans="1:4">
      <c r="A5880" s="17" t="s">
        <v>560</v>
      </c>
      <c r="B5880" s="140" t="s">
        <v>122</v>
      </c>
      <c r="C5880" s="77">
        <v>25</v>
      </c>
      <c r="D5880" s="77">
        <v>2.4</v>
      </c>
    </row>
    <row r="5881" spans="1:4">
      <c r="A5881" s="17" t="s">
        <v>560</v>
      </c>
      <c r="B5881" s="140" t="s">
        <v>122</v>
      </c>
      <c r="C5881" s="77">
        <v>26</v>
      </c>
      <c r="D5881" s="77">
        <v>0.5</v>
      </c>
    </row>
    <row r="5882" spans="1:4">
      <c r="A5882" s="17" t="s">
        <v>560</v>
      </c>
      <c r="B5882" s="140" t="s">
        <v>122</v>
      </c>
      <c r="C5882" s="77">
        <v>27</v>
      </c>
      <c r="D5882" s="77">
        <v>3.1</v>
      </c>
    </row>
    <row r="5883" spans="1:4">
      <c r="A5883" s="17" t="s">
        <v>560</v>
      </c>
      <c r="B5883" s="140" t="s">
        <v>122</v>
      </c>
      <c r="C5883" s="77">
        <v>27.6</v>
      </c>
      <c r="D5883" s="77">
        <v>0.3</v>
      </c>
    </row>
    <row r="5884" spans="1:4">
      <c r="A5884" s="17" t="s">
        <v>560</v>
      </c>
      <c r="B5884" s="140" t="s">
        <v>122</v>
      </c>
      <c r="C5884" s="77">
        <v>27.7</v>
      </c>
      <c r="D5884" s="77">
        <v>6.5</v>
      </c>
    </row>
    <row r="5885" spans="1:4">
      <c r="A5885" s="17" t="s">
        <v>560</v>
      </c>
      <c r="B5885" s="140" t="s">
        <v>122</v>
      </c>
      <c r="C5885" s="77">
        <v>28</v>
      </c>
      <c r="D5885" s="77">
        <v>0.8</v>
      </c>
    </row>
    <row r="5886" spans="1:4">
      <c r="A5886" s="17" t="s">
        <v>560</v>
      </c>
      <c r="B5886" s="140" t="s">
        <v>122</v>
      </c>
      <c r="C5886" s="77">
        <v>30</v>
      </c>
      <c r="D5886" s="77">
        <v>3.8</v>
      </c>
    </row>
    <row r="5887" spans="1:4">
      <c r="A5887" s="17" t="s">
        <v>560</v>
      </c>
      <c r="B5887" s="140" t="s">
        <v>122</v>
      </c>
      <c r="C5887" s="77">
        <v>30.6</v>
      </c>
      <c r="D5887" s="77">
        <v>0.5</v>
      </c>
    </row>
    <row r="5888" spans="1:4">
      <c r="A5888" s="17" t="s">
        <v>560</v>
      </c>
      <c r="B5888" s="140" t="s">
        <v>122</v>
      </c>
      <c r="C5888" s="77">
        <v>32</v>
      </c>
      <c r="D5888" s="77">
        <v>2.1</v>
      </c>
    </row>
    <row r="5889" spans="1:4">
      <c r="A5889" s="17" t="s">
        <v>560</v>
      </c>
      <c r="B5889" s="140" t="s">
        <v>122</v>
      </c>
      <c r="C5889" s="77">
        <v>33.299999999999997</v>
      </c>
      <c r="D5889" s="77">
        <v>2</v>
      </c>
    </row>
    <row r="5890" spans="1:4">
      <c r="A5890" s="17" t="s">
        <v>560</v>
      </c>
      <c r="B5890" s="140" t="s">
        <v>122</v>
      </c>
      <c r="C5890" s="77">
        <v>33.340000000000003</v>
      </c>
      <c r="D5890" s="77">
        <v>2.1</v>
      </c>
    </row>
    <row r="5891" spans="1:4">
      <c r="A5891" s="17" t="s">
        <v>560</v>
      </c>
      <c r="B5891" s="140" t="s">
        <v>122</v>
      </c>
      <c r="C5891" s="77">
        <v>36</v>
      </c>
      <c r="D5891" s="77">
        <v>0.6</v>
      </c>
    </row>
    <row r="5892" spans="1:4">
      <c r="A5892" s="17" t="s">
        <v>560</v>
      </c>
      <c r="B5892" s="140" t="s">
        <v>122</v>
      </c>
      <c r="C5892" s="77">
        <v>36.299999999999997</v>
      </c>
      <c r="D5892" s="77">
        <v>2.6</v>
      </c>
    </row>
    <row r="5893" spans="1:4">
      <c r="A5893" s="17" t="s">
        <v>560</v>
      </c>
      <c r="B5893" s="140" t="s">
        <v>122</v>
      </c>
      <c r="C5893" s="77">
        <v>39</v>
      </c>
      <c r="D5893" s="77">
        <v>2.7</v>
      </c>
    </row>
    <row r="5894" spans="1:4">
      <c r="A5894" s="17" t="s">
        <v>560</v>
      </c>
      <c r="B5894" s="140" t="s">
        <v>122</v>
      </c>
      <c r="C5894" s="77">
        <v>39.200000000000003</v>
      </c>
      <c r="D5894" s="77">
        <v>0.4</v>
      </c>
    </row>
    <row r="5895" spans="1:4">
      <c r="A5895" s="17" t="s">
        <v>560</v>
      </c>
      <c r="B5895" s="140" t="s">
        <v>122</v>
      </c>
      <c r="C5895" s="77">
        <v>40</v>
      </c>
      <c r="D5895" s="77">
        <v>1.2</v>
      </c>
    </row>
    <row r="5896" spans="1:4">
      <c r="A5896" s="17" t="s">
        <v>560</v>
      </c>
      <c r="B5896" s="140" t="s">
        <v>122</v>
      </c>
      <c r="C5896" s="77">
        <v>42</v>
      </c>
      <c r="D5896" s="77">
        <v>2.6</v>
      </c>
    </row>
    <row r="5897" spans="1:4">
      <c r="A5897" s="17" t="s">
        <v>560</v>
      </c>
      <c r="B5897" s="140" t="s">
        <v>122</v>
      </c>
      <c r="C5897" s="77">
        <v>44.7</v>
      </c>
      <c r="D5897" s="77">
        <v>1.4</v>
      </c>
    </row>
    <row r="5898" spans="1:4">
      <c r="A5898" s="17" t="s">
        <v>560</v>
      </c>
      <c r="B5898" s="140" t="s">
        <v>122</v>
      </c>
      <c r="C5898" s="77">
        <v>45</v>
      </c>
      <c r="D5898" s="77">
        <v>2.1</v>
      </c>
    </row>
    <row r="5899" spans="1:4">
      <c r="A5899" s="17" t="s">
        <v>560</v>
      </c>
      <c r="B5899" s="140" t="s">
        <v>122</v>
      </c>
      <c r="C5899" s="77">
        <v>48.7</v>
      </c>
      <c r="D5899" s="77">
        <v>5.9</v>
      </c>
    </row>
    <row r="5900" spans="1:4">
      <c r="A5900" s="77" t="s">
        <v>569</v>
      </c>
      <c r="B5900" s="140" t="s">
        <v>122</v>
      </c>
      <c r="C5900" s="77">
        <v>6</v>
      </c>
      <c r="D5900" s="77">
        <v>4.2</v>
      </c>
    </row>
    <row r="5901" spans="1:4">
      <c r="A5901" s="77" t="s">
        <v>569</v>
      </c>
      <c r="B5901" s="140" t="s">
        <v>122</v>
      </c>
      <c r="C5901" s="77">
        <v>7</v>
      </c>
      <c r="D5901" s="77">
        <v>2.4</v>
      </c>
    </row>
    <row r="5902" spans="1:4">
      <c r="A5902" s="77" t="s">
        <v>569</v>
      </c>
      <c r="B5902" s="140" t="s">
        <v>122</v>
      </c>
      <c r="C5902" s="77">
        <v>8</v>
      </c>
      <c r="D5902" s="77">
        <v>0.5</v>
      </c>
    </row>
    <row r="5903" spans="1:4">
      <c r="A5903" s="77" t="s">
        <v>569</v>
      </c>
      <c r="B5903" s="140" t="s">
        <v>122</v>
      </c>
      <c r="C5903" s="77">
        <v>10</v>
      </c>
      <c r="D5903" s="77">
        <v>3.1</v>
      </c>
    </row>
    <row r="5904" spans="1:4">
      <c r="A5904" s="77" t="s">
        <v>569</v>
      </c>
      <c r="B5904" s="140" t="s">
        <v>122</v>
      </c>
      <c r="C5904" s="77">
        <v>12</v>
      </c>
      <c r="D5904" s="77">
        <v>0.3</v>
      </c>
    </row>
    <row r="5905" spans="1:4">
      <c r="A5905" s="77" t="s">
        <v>569</v>
      </c>
      <c r="B5905" s="140" t="s">
        <v>122</v>
      </c>
      <c r="C5905" s="77">
        <v>13</v>
      </c>
      <c r="D5905" s="77">
        <v>6.5</v>
      </c>
    </row>
    <row r="5906" spans="1:4">
      <c r="A5906" s="77" t="s">
        <v>569</v>
      </c>
      <c r="B5906" s="140" t="s">
        <v>122</v>
      </c>
      <c r="C5906" s="77">
        <v>14</v>
      </c>
      <c r="D5906" s="77">
        <v>0.8</v>
      </c>
    </row>
    <row r="5907" spans="1:4">
      <c r="A5907" s="77" t="s">
        <v>569</v>
      </c>
      <c r="B5907" s="140" t="s">
        <v>122</v>
      </c>
      <c r="C5907" s="77">
        <v>17</v>
      </c>
      <c r="D5907" s="77">
        <v>3.8</v>
      </c>
    </row>
    <row r="5908" spans="1:4">
      <c r="A5908" s="77" t="s">
        <v>569</v>
      </c>
      <c r="B5908" s="140" t="s">
        <v>122</v>
      </c>
      <c r="C5908" s="77">
        <v>19</v>
      </c>
      <c r="D5908" s="77">
        <v>0.5</v>
      </c>
    </row>
    <row r="5909" spans="1:4">
      <c r="A5909" s="77" t="s">
        <v>569</v>
      </c>
      <c r="B5909" s="140" t="s">
        <v>122</v>
      </c>
      <c r="C5909" s="77">
        <v>22</v>
      </c>
      <c r="D5909" s="77">
        <v>2.1</v>
      </c>
    </row>
    <row r="5910" spans="1:4">
      <c r="A5910" s="77" t="s">
        <v>569</v>
      </c>
      <c r="B5910" s="140" t="s">
        <v>122</v>
      </c>
      <c r="C5910" s="77">
        <v>24</v>
      </c>
      <c r="D5910" s="77">
        <v>2</v>
      </c>
    </row>
    <row r="5911" spans="1:4">
      <c r="A5911" s="77" t="s">
        <v>569</v>
      </c>
      <c r="B5911" s="140" t="s">
        <v>122</v>
      </c>
      <c r="C5911" s="77">
        <v>27</v>
      </c>
      <c r="D5911" s="77">
        <v>2.1</v>
      </c>
    </row>
    <row r="5912" spans="1:4">
      <c r="A5912" s="77" t="s">
        <v>569</v>
      </c>
      <c r="B5912" s="140" t="s">
        <v>122</v>
      </c>
      <c r="C5912" s="77">
        <v>30</v>
      </c>
      <c r="D5912" s="77">
        <v>4.2</v>
      </c>
    </row>
    <row r="5913" spans="1:4">
      <c r="A5913" s="77" t="s">
        <v>569</v>
      </c>
      <c r="B5913" s="140" t="s">
        <v>122</v>
      </c>
      <c r="C5913" s="77">
        <v>32</v>
      </c>
      <c r="D5913" s="77">
        <v>2.4</v>
      </c>
    </row>
    <row r="5914" spans="1:4">
      <c r="A5914" s="77" t="s">
        <v>569</v>
      </c>
      <c r="B5914" s="140" t="s">
        <v>122</v>
      </c>
      <c r="C5914" s="77">
        <v>36</v>
      </c>
      <c r="D5914" s="77">
        <v>3.2</v>
      </c>
    </row>
    <row r="5915" spans="1:4">
      <c r="A5915" s="77" t="s">
        <v>569</v>
      </c>
      <c r="B5915" s="140" t="s">
        <v>122</v>
      </c>
      <c r="C5915" s="77">
        <v>41</v>
      </c>
      <c r="D5915" s="77">
        <v>3.1</v>
      </c>
    </row>
    <row r="5916" spans="1:4">
      <c r="A5916" s="77" t="s">
        <v>569</v>
      </c>
      <c r="B5916" s="140" t="s">
        <v>122</v>
      </c>
      <c r="C5916" s="77">
        <v>46</v>
      </c>
      <c r="D5916" s="77">
        <v>2.5</v>
      </c>
    </row>
    <row r="5917" spans="1:4">
      <c r="A5917" s="77" t="s">
        <v>279</v>
      </c>
      <c r="B5917" s="140" t="s">
        <v>122</v>
      </c>
      <c r="C5917" s="77">
        <v>12</v>
      </c>
      <c r="D5917" s="77">
        <v>1.1000000000000001</v>
      </c>
    </row>
    <row r="5918" spans="1:4">
      <c r="A5918" s="77" t="s">
        <v>279</v>
      </c>
      <c r="B5918" s="140" t="s">
        <v>122</v>
      </c>
      <c r="C5918" s="77">
        <v>14</v>
      </c>
      <c r="D5918" s="77">
        <v>1.9</v>
      </c>
    </row>
    <row r="5919" spans="1:4">
      <c r="A5919" s="77" t="s">
        <v>279</v>
      </c>
      <c r="B5919" s="140" t="s">
        <v>122</v>
      </c>
      <c r="C5919" s="77">
        <v>17</v>
      </c>
      <c r="D5919" s="77">
        <v>2.7</v>
      </c>
    </row>
    <row r="5920" spans="1:4">
      <c r="A5920" s="77" t="s">
        <v>279</v>
      </c>
      <c r="B5920" s="140" t="s">
        <v>122</v>
      </c>
      <c r="C5920" s="77">
        <v>19</v>
      </c>
      <c r="D5920" s="77">
        <v>10.8</v>
      </c>
    </row>
    <row r="5921" spans="1:4">
      <c r="A5921" s="77" t="s">
        <v>279</v>
      </c>
      <c r="B5921" s="140" t="s">
        <v>122</v>
      </c>
      <c r="C5921" s="77">
        <v>22</v>
      </c>
      <c r="D5921" s="77">
        <v>3.8</v>
      </c>
    </row>
    <row r="5922" spans="1:4">
      <c r="A5922" s="77" t="s">
        <v>279</v>
      </c>
      <c r="B5922" s="140" t="s">
        <v>122</v>
      </c>
      <c r="C5922" s="77">
        <v>24</v>
      </c>
      <c r="D5922" s="77">
        <v>15.8</v>
      </c>
    </row>
    <row r="5923" spans="1:4">
      <c r="A5923" s="77" t="s">
        <v>279</v>
      </c>
      <c r="B5923" s="140" t="s">
        <v>122</v>
      </c>
      <c r="C5923" s="77">
        <v>27</v>
      </c>
      <c r="D5923" s="77">
        <v>1.2</v>
      </c>
    </row>
    <row r="5924" spans="1:4">
      <c r="A5924" s="77" t="s">
        <v>279</v>
      </c>
      <c r="B5924" s="140" t="s">
        <v>122</v>
      </c>
      <c r="C5924" s="77">
        <v>30</v>
      </c>
      <c r="D5924" s="77">
        <v>1.7</v>
      </c>
    </row>
    <row r="5925" spans="1:4">
      <c r="A5925" s="77" t="s">
        <v>279</v>
      </c>
      <c r="B5925" s="140" t="s">
        <v>122</v>
      </c>
      <c r="C5925" s="77">
        <v>32</v>
      </c>
      <c r="D5925" s="77">
        <v>2.2999999999999998</v>
      </c>
    </row>
    <row r="5926" spans="1:4">
      <c r="A5926" s="77" t="s">
        <v>279</v>
      </c>
      <c r="B5926" s="140" t="s">
        <v>122</v>
      </c>
      <c r="C5926" s="77">
        <v>36</v>
      </c>
      <c r="D5926" s="77">
        <v>8.8000000000000007</v>
      </c>
    </row>
    <row r="5927" spans="1:4">
      <c r="A5927" s="77" t="s">
        <v>279</v>
      </c>
      <c r="B5927" s="140" t="s">
        <v>122</v>
      </c>
      <c r="C5927" s="77">
        <v>38</v>
      </c>
      <c r="D5927" s="77">
        <v>2</v>
      </c>
    </row>
    <row r="5928" spans="1:4">
      <c r="A5928" s="77" t="s">
        <v>279</v>
      </c>
      <c r="B5928" s="140" t="s">
        <v>122</v>
      </c>
      <c r="C5928" s="77">
        <v>41</v>
      </c>
      <c r="D5928" s="77">
        <v>4.2</v>
      </c>
    </row>
    <row r="5929" spans="1:4">
      <c r="A5929" s="77" t="s">
        <v>279</v>
      </c>
      <c r="B5929" s="140" t="s">
        <v>122</v>
      </c>
      <c r="C5929" s="77">
        <v>50</v>
      </c>
      <c r="D5929" s="77">
        <v>2.4</v>
      </c>
    </row>
    <row r="5930" spans="1:4">
      <c r="A5930" s="77" t="s">
        <v>279</v>
      </c>
      <c r="B5930" s="140" t="s">
        <v>122</v>
      </c>
      <c r="C5930" s="77">
        <v>55</v>
      </c>
      <c r="D5930" s="77">
        <v>3.8</v>
      </c>
    </row>
    <row r="5931" spans="1:4">
      <c r="A5931" s="77" t="s">
        <v>279</v>
      </c>
      <c r="B5931" s="140" t="s">
        <v>122</v>
      </c>
      <c r="C5931" s="77">
        <v>65</v>
      </c>
      <c r="D5931" s="77">
        <v>4.5</v>
      </c>
    </row>
    <row r="5932" spans="1:4">
      <c r="A5932" s="77" t="s">
        <v>279</v>
      </c>
      <c r="B5932" s="140" t="s">
        <v>122</v>
      </c>
      <c r="C5932" s="77">
        <v>75</v>
      </c>
      <c r="D5932" s="77">
        <v>6.5</v>
      </c>
    </row>
    <row r="5933" spans="1:4">
      <c r="A5933" s="77" t="s">
        <v>528</v>
      </c>
      <c r="B5933" s="140" t="s">
        <v>122</v>
      </c>
      <c r="C5933" s="77" t="s">
        <v>538</v>
      </c>
      <c r="D5933" s="77">
        <v>3.8</v>
      </c>
    </row>
    <row r="5934" spans="1:4">
      <c r="A5934" s="77" t="s">
        <v>528</v>
      </c>
      <c r="B5934" s="140" t="s">
        <v>122</v>
      </c>
      <c r="C5934" s="77" t="s">
        <v>540</v>
      </c>
      <c r="D5934" s="77">
        <v>6.2</v>
      </c>
    </row>
    <row r="5935" spans="1:4">
      <c r="A5935" s="77" t="s">
        <v>528</v>
      </c>
      <c r="B5935" s="140" t="s">
        <v>122</v>
      </c>
      <c r="C5935" s="77" t="s">
        <v>541</v>
      </c>
      <c r="D5935" s="77">
        <v>3.8</v>
      </c>
    </row>
    <row r="5936" spans="1:4">
      <c r="A5936" s="77" t="s">
        <v>528</v>
      </c>
      <c r="B5936" s="140" t="s">
        <v>122</v>
      </c>
      <c r="C5936" s="77" t="s">
        <v>543</v>
      </c>
      <c r="D5936" s="77">
        <v>4.8</v>
      </c>
    </row>
    <row r="5937" spans="1:4">
      <c r="A5937" s="77" t="s">
        <v>528</v>
      </c>
      <c r="B5937" s="140" t="s">
        <v>122</v>
      </c>
      <c r="C5937" s="77" t="s">
        <v>487</v>
      </c>
      <c r="D5937" s="77">
        <v>4.2</v>
      </c>
    </row>
    <row r="5938" spans="1:4">
      <c r="A5938" s="77" t="s">
        <v>528</v>
      </c>
      <c r="B5938" s="140" t="s">
        <v>122</v>
      </c>
      <c r="C5938" s="77" t="s">
        <v>546</v>
      </c>
      <c r="D5938" s="77">
        <v>5.6</v>
      </c>
    </row>
    <row r="5939" spans="1:4">
      <c r="A5939" s="77" t="s">
        <v>528</v>
      </c>
      <c r="B5939" s="140" t="s">
        <v>122</v>
      </c>
      <c r="C5939" s="77" t="s">
        <v>553</v>
      </c>
      <c r="D5939" s="77">
        <v>3.8</v>
      </c>
    </row>
    <row r="5940" spans="1:4">
      <c r="A5940" s="77" t="s">
        <v>528</v>
      </c>
      <c r="B5940" s="140" t="s">
        <v>122</v>
      </c>
      <c r="C5940" s="77" t="s">
        <v>554</v>
      </c>
      <c r="D5940" s="77">
        <v>5.3</v>
      </c>
    </row>
    <row r="5941" spans="1:4">
      <c r="A5941" s="77" t="s">
        <v>528</v>
      </c>
      <c r="B5941" s="140" t="s">
        <v>122</v>
      </c>
      <c r="C5941" s="77" t="s">
        <v>556</v>
      </c>
      <c r="D5941" s="77">
        <v>4.2</v>
      </c>
    </row>
    <row r="5942" spans="1:4">
      <c r="A5942" s="77" t="s">
        <v>528</v>
      </c>
      <c r="B5942" s="140" t="s">
        <v>122</v>
      </c>
      <c r="C5942" s="77" t="s">
        <v>547</v>
      </c>
      <c r="D5942" s="77">
        <v>5.5</v>
      </c>
    </row>
    <row r="5943" spans="1:4">
      <c r="A5943" s="77" t="s">
        <v>528</v>
      </c>
      <c r="B5943" s="140" t="s">
        <v>122</v>
      </c>
      <c r="C5943" s="77" t="s">
        <v>549</v>
      </c>
      <c r="D5943" s="77">
        <v>2.2000000000000002</v>
      </c>
    </row>
    <row r="5944" spans="1:4">
      <c r="A5944" s="77" t="s">
        <v>528</v>
      </c>
      <c r="B5944" s="140" t="s">
        <v>122</v>
      </c>
      <c r="C5944" s="77" t="s">
        <v>550</v>
      </c>
      <c r="D5944" s="77">
        <v>6.7</v>
      </c>
    </row>
    <row r="5945" spans="1:4">
      <c r="A5945" s="77" t="s">
        <v>528</v>
      </c>
      <c r="B5945" s="140" t="s">
        <v>122</v>
      </c>
      <c r="C5945" s="77" t="s">
        <v>10</v>
      </c>
      <c r="D5945" s="77">
        <v>5.0999999999999996</v>
      </c>
    </row>
    <row r="5946" spans="1:4">
      <c r="A5946" s="77" t="s">
        <v>13</v>
      </c>
      <c r="B5946" s="140" t="s">
        <v>122</v>
      </c>
      <c r="C5946" s="77">
        <v>5</v>
      </c>
      <c r="D5946" s="77">
        <v>5.3</v>
      </c>
    </row>
    <row r="5947" spans="1:4">
      <c r="A5947" s="77" t="s">
        <v>13</v>
      </c>
      <c r="B5947" s="140" t="s">
        <v>122</v>
      </c>
      <c r="C5947" s="77">
        <v>6</v>
      </c>
      <c r="D5947" s="77">
        <v>2.6</v>
      </c>
    </row>
    <row r="5948" spans="1:4">
      <c r="A5948" s="77" t="s">
        <v>13</v>
      </c>
      <c r="B5948" s="140" t="s">
        <v>122</v>
      </c>
      <c r="C5948" s="77">
        <v>8</v>
      </c>
      <c r="D5948" s="77">
        <v>2.5</v>
      </c>
    </row>
    <row r="5949" spans="1:4">
      <c r="A5949" s="77" t="s">
        <v>13</v>
      </c>
      <c r="B5949" s="140" t="s">
        <v>122</v>
      </c>
      <c r="C5949" s="77">
        <v>10</v>
      </c>
      <c r="D5949" s="77">
        <v>3.6</v>
      </c>
    </row>
    <row r="5950" spans="1:4">
      <c r="A5950" s="77" t="s">
        <v>13</v>
      </c>
      <c r="B5950" s="140" t="s">
        <v>122</v>
      </c>
      <c r="C5950" s="77">
        <v>12</v>
      </c>
      <c r="D5950" s="77">
        <v>2.5</v>
      </c>
    </row>
    <row r="5951" spans="1:4">
      <c r="A5951" s="77" t="s">
        <v>13</v>
      </c>
      <c r="B5951" s="140" t="s">
        <v>122</v>
      </c>
      <c r="C5951" s="77">
        <v>14</v>
      </c>
      <c r="D5951" s="77">
        <v>1.2</v>
      </c>
    </row>
    <row r="5952" spans="1:4">
      <c r="A5952" s="77" t="s">
        <v>13</v>
      </c>
      <c r="B5952" s="140" t="s">
        <v>122</v>
      </c>
      <c r="C5952" s="77">
        <v>16</v>
      </c>
      <c r="D5952" s="77">
        <v>1.6</v>
      </c>
    </row>
    <row r="5953" spans="1:4">
      <c r="A5953" s="77" t="s">
        <v>13</v>
      </c>
      <c r="B5953" s="140" t="s">
        <v>122</v>
      </c>
      <c r="C5953" s="77">
        <v>20</v>
      </c>
      <c r="D5953" s="77">
        <v>1.89</v>
      </c>
    </row>
    <row r="5954" spans="1:4">
      <c r="A5954" s="77" t="s">
        <v>13</v>
      </c>
      <c r="B5954" s="140" t="s">
        <v>122</v>
      </c>
      <c r="C5954" s="77">
        <v>25</v>
      </c>
      <c r="D5954" s="77">
        <v>2.5</v>
      </c>
    </row>
    <row r="5955" spans="1:4">
      <c r="A5955" s="77" t="s">
        <v>13</v>
      </c>
      <c r="B5955" s="140" t="s">
        <v>122</v>
      </c>
      <c r="C5955" s="77">
        <v>30</v>
      </c>
      <c r="D5955" s="77">
        <v>2.95</v>
      </c>
    </row>
    <row r="5956" spans="1:4">
      <c r="A5956" s="77" t="s">
        <v>13</v>
      </c>
      <c r="B5956" s="140" t="s">
        <v>122</v>
      </c>
      <c r="C5956" s="77">
        <v>32</v>
      </c>
      <c r="D5956" s="77">
        <v>3.25</v>
      </c>
    </row>
    <row r="5957" spans="1:4">
      <c r="A5957" s="77" t="s">
        <v>13</v>
      </c>
      <c r="B5957" s="140" t="s">
        <v>122</v>
      </c>
      <c r="C5957" s="77">
        <v>36</v>
      </c>
      <c r="D5957" s="77">
        <v>4.62</v>
      </c>
    </row>
    <row r="5958" spans="1:4">
      <c r="A5958" s="77" t="s">
        <v>13</v>
      </c>
      <c r="B5958" s="140" t="s">
        <v>122</v>
      </c>
      <c r="C5958" s="77">
        <v>45</v>
      </c>
      <c r="D5958" s="77">
        <v>5.2</v>
      </c>
    </row>
    <row r="5959" spans="1:4">
      <c r="A5959" s="77" t="s">
        <v>13</v>
      </c>
      <c r="B5959" s="140" t="s">
        <v>122</v>
      </c>
      <c r="C5959" s="77">
        <v>50</v>
      </c>
      <c r="D5959" s="77">
        <v>3.6</v>
      </c>
    </row>
    <row r="5960" spans="1:4">
      <c r="A5960" s="77" t="s">
        <v>13</v>
      </c>
      <c r="B5960" s="140" t="s">
        <v>122</v>
      </c>
      <c r="C5960" s="77">
        <v>55</v>
      </c>
      <c r="D5960" s="77">
        <v>4.2</v>
      </c>
    </row>
    <row r="5961" spans="1:4">
      <c r="A5961" s="77" t="s">
        <v>13</v>
      </c>
      <c r="B5961" s="140" t="s">
        <v>122</v>
      </c>
      <c r="C5961" s="77">
        <v>60</v>
      </c>
      <c r="D5961" s="77">
        <v>4.2</v>
      </c>
    </row>
    <row r="5962" spans="1:4">
      <c r="A5962" s="77" t="s">
        <v>13</v>
      </c>
      <c r="B5962" s="140" t="s">
        <v>122</v>
      </c>
      <c r="C5962" s="77">
        <v>65</v>
      </c>
      <c r="D5962" s="77">
        <v>5.8</v>
      </c>
    </row>
    <row r="5963" spans="1:4">
      <c r="A5963" s="77" t="s">
        <v>13</v>
      </c>
      <c r="B5963" s="140" t="s">
        <v>122</v>
      </c>
      <c r="C5963" s="77">
        <v>85</v>
      </c>
      <c r="D5963" s="77">
        <v>2.6</v>
      </c>
    </row>
    <row r="5964" spans="1:4">
      <c r="A5964" s="77" t="s">
        <v>13</v>
      </c>
      <c r="B5964" s="140" t="s">
        <v>122</v>
      </c>
      <c r="C5964" s="77">
        <v>90</v>
      </c>
      <c r="D5964" s="77">
        <v>3.8</v>
      </c>
    </row>
    <row r="5965" spans="1:4">
      <c r="A5965" s="77" t="s">
        <v>13</v>
      </c>
      <c r="B5965" s="140" t="s">
        <v>122</v>
      </c>
      <c r="C5965" s="77">
        <v>95</v>
      </c>
      <c r="D5965" s="77">
        <v>5.2</v>
      </c>
    </row>
    <row r="5966" spans="1:4">
      <c r="A5966" s="77" t="s">
        <v>13</v>
      </c>
      <c r="B5966" s="140" t="s">
        <v>122</v>
      </c>
      <c r="C5966" s="77">
        <v>100</v>
      </c>
      <c r="D5966" s="77">
        <v>3.6</v>
      </c>
    </row>
    <row r="5967" spans="1:4">
      <c r="A5967" s="77" t="s">
        <v>13</v>
      </c>
      <c r="B5967" s="140" t="s">
        <v>122</v>
      </c>
      <c r="C5967" s="77">
        <v>105</v>
      </c>
      <c r="D5967" s="77">
        <v>4.2</v>
      </c>
    </row>
    <row r="5968" spans="1:4">
      <c r="A5968" s="77" t="s">
        <v>13</v>
      </c>
      <c r="B5968" s="140" t="s">
        <v>122</v>
      </c>
      <c r="C5968" s="77">
        <v>110</v>
      </c>
      <c r="D5968" s="77">
        <v>4.2</v>
      </c>
    </row>
    <row r="5969" spans="1:4">
      <c r="A5969" s="77" t="s">
        <v>13</v>
      </c>
      <c r="B5969" s="140" t="s">
        <v>122</v>
      </c>
      <c r="C5969" s="77">
        <v>120</v>
      </c>
      <c r="D5969" s="77">
        <v>5.8</v>
      </c>
    </row>
    <row r="5970" spans="1:4">
      <c r="A5970" s="77" t="s">
        <v>13</v>
      </c>
      <c r="B5970" s="140" t="s">
        <v>122</v>
      </c>
      <c r="C5970" s="77">
        <v>130</v>
      </c>
      <c r="D5970" s="77">
        <v>2.6</v>
      </c>
    </row>
    <row r="5971" spans="1:4">
      <c r="A5971" s="77" t="s">
        <v>13</v>
      </c>
      <c r="B5971" s="140" t="s">
        <v>122</v>
      </c>
      <c r="C5971" s="77">
        <v>140</v>
      </c>
      <c r="D5971" s="77">
        <v>3.8</v>
      </c>
    </row>
    <row r="5972" spans="1:4">
      <c r="A5972" s="77" t="s">
        <v>13</v>
      </c>
      <c r="B5972" s="140" t="s">
        <v>122</v>
      </c>
      <c r="C5972" s="77">
        <v>145</v>
      </c>
      <c r="D5972" s="77">
        <v>5.3</v>
      </c>
    </row>
    <row r="5973" spans="1:4">
      <c r="A5973" s="77" t="s">
        <v>13</v>
      </c>
      <c r="B5973" s="140" t="s">
        <v>122</v>
      </c>
      <c r="C5973" s="77">
        <v>150</v>
      </c>
      <c r="D5973" s="77">
        <v>3.6</v>
      </c>
    </row>
    <row r="5974" spans="1:4">
      <c r="A5974" s="77" t="s">
        <v>13</v>
      </c>
      <c r="B5974" s="140" t="s">
        <v>122</v>
      </c>
      <c r="C5974" s="77">
        <v>160</v>
      </c>
      <c r="D5974" s="77">
        <v>5.9</v>
      </c>
    </row>
    <row r="5975" spans="1:4">
      <c r="A5975" s="77" t="s">
        <v>294</v>
      </c>
      <c r="B5975" s="140" t="s">
        <v>122</v>
      </c>
      <c r="C5975" s="77" t="s">
        <v>403</v>
      </c>
      <c r="D5975" s="77">
        <v>2.3E-2</v>
      </c>
    </row>
    <row r="5976" spans="1:4">
      <c r="A5976" s="77" t="s">
        <v>294</v>
      </c>
      <c r="B5976" s="140" t="s">
        <v>122</v>
      </c>
      <c r="C5976" s="77" t="s">
        <v>877</v>
      </c>
      <c r="D5976" s="77">
        <v>0.04</v>
      </c>
    </row>
    <row r="5977" spans="1:4">
      <c r="A5977" s="77" t="s">
        <v>294</v>
      </c>
      <c r="B5977" s="140" t="s">
        <v>122</v>
      </c>
      <c r="C5977" s="77" t="s">
        <v>878</v>
      </c>
      <c r="D5977" s="77">
        <v>0.1</v>
      </c>
    </row>
    <row r="5978" spans="1:4">
      <c r="A5978" s="77" t="s">
        <v>294</v>
      </c>
      <c r="B5978" s="140" t="s">
        <v>122</v>
      </c>
      <c r="C5978" s="77" t="s">
        <v>879</v>
      </c>
      <c r="D5978" s="77">
        <v>2.5999999999999999E-2</v>
      </c>
    </row>
    <row r="5979" spans="1:4">
      <c r="A5979" s="77" t="s">
        <v>294</v>
      </c>
      <c r="B5979" s="140" t="s">
        <v>122</v>
      </c>
      <c r="C5979" s="77" t="s">
        <v>51</v>
      </c>
      <c r="D5979" s="77">
        <v>0.06</v>
      </c>
    </row>
    <row r="5980" spans="1:4">
      <c r="A5980" s="77" t="s">
        <v>294</v>
      </c>
      <c r="B5980" s="140" t="s">
        <v>122</v>
      </c>
      <c r="C5980" s="77" t="s">
        <v>416</v>
      </c>
      <c r="D5980" s="77">
        <v>5.5</v>
      </c>
    </row>
    <row r="5981" spans="1:4">
      <c r="A5981" s="77" t="s">
        <v>294</v>
      </c>
      <c r="B5981" s="140" t="s">
        <v>122</v>
      </c>
      <c r="C5981" s="77" t="s">
        <v>812</v>
      </c>
      <c r="D5981" s="77">
        <v>1.3</v>
      </c>
    </row>
    <row r="5982" spans="1:4">
      <c r="A5982" s="77" t="s">
        <v>294</v>
      </c>
      <c r="B5982" s="140" t="s">
        <v>122</v>
      </c>
      <c r="C5982" s="77" t="s">
        <v>880</v>
      </c>
      <c r="D5982" s="77">
        <v>0.115</v>
      </c>
    </row>
    <row r="5983" spans="1:4">
      <c r="A5983" s="77" t="s">
        <v>294</v>
      </c>
      <c r="B5983" s="140" t="s">
        <v>122</v>
      </c>
      <c r="C5983" s="77" t="s">
        <v>881</v>
      </c>
      <c r="D5983" s="77">
        <v>2.8</v>
      </c>
    </row>
    <row r="5984" spans="1:4">
      <c r="A5984" s="77" t="s">
        <v>294</v>
      </c>
      <c r="B5984" s="140" t="s">
        <v>122</v>
      </c>
      <c r="C5984" s="77" t="s">
        <v>882</v>
      </c>
      <c r="D5984" s="77">
        <v>0.2</v>
      </c>
    </row>
    <row r="5985" spans="1:4">
      <c r="A5985" s="77" t="s">
        <v>294</v>
      </c>
      <c r="B5985" s="140" t="s">
        <v>122</v>
      </c>
      <c r="C5985" s="77" t="s">
        <v>297</v>
      </c>
      <c r="D5985" s="77">
        <v>0.43</v>
      </c>
    </row>
    <row r="5986" spans="1:4">
      <c r="A5986" s="77" t="s">
        <v>294</v>
      </c>
      <c r="B5986" s="140" t="s">
        <v>122</v>
      </c>
      <c r="C5986" s="77" t="s">
        <v>883</v>
      </c>
      <c r="D5986" s="77">
        <v>3</v>
      </c>
    </row>
    <row r="5987" spans="1:4">
      <c r="A5987" s="77" t="s">
        <v>294</v>
      </c>
      <c r="B5987" s="140" t="s">
        <v>122</v>
      </c>
      <c r="C5987" s="77" t="s">
        <v>333</v>
      </c>
      <c r="D5987" s="77">
        <v>5.0999999999999996</v>
      </c>
    </row>
    <row r="5988" spans="1:4">
      <c r="A5988" s="77" t="s">
        <v>294</v>
      </c>
      <c r="B5988" s="140" t="s">
        <v>122</v>
      </c>
      <c r="C5988" s="77" t="s">
        <v>884</v>
      </c>
      <c r="D5988" s="77">
        <v>0.1</v>
      </c>
    </row>
    <row r="5989" spans="1:4">
      <c r="A5989" s="77" t="s">
        <v>294</v>
      </c>
      <c r="B5989" s="140" t="s">
        <v>122</v>
      </c>
      <c r="C5989" s="77" t="s">
        <v>885</v>
      </c>
      <c r="D5989" s="77">
        <v>0.215</v>
      </c>
    </row>
    <row r="5990" spans="1:4">
      <c r="A5990" s="77" t="s">
        <v>294</v>
      </c>
      <c r="B5990" s="140" t="s">
        <v>122</v>
      </c>
      <c r="C5990" s="77" t="s">
        <v>886</v>
      </c>
      <c r="D5990" s="77">
        <v>2</v>
      </c>
    </row>
    <row r="5991" spans="1:4">
      <c r="A5991" s="77" t="s">
        <v>294</v>
      </c>
      <c r="B5991" s="140" t="s">
        <v>122</v>
      </c>
      <c r="C5991" s="77" t="s">
        <v>756</v>
      </c>
      <c r="D5991" s="77">
        <v>3.2</v>
      </c>
    </row>
    <row r="5992" spans="1:4">
      <c r="A5992" s="77" t="s">
        <v>294</v>
      </c>
      <c r="B5992" s="140" t="s">
        <v>122</v>
      </c>
      <c r="C5992" s="77" t="s">
        <v>887</v>
      </c>
      <c r="D5992" s="77">
        <v>0.2</v>
      </c>
    </row>
    <row r="5993" spans="1:4">
      <c r="A5993" s="77" t="s">
        <v>294</v>
      </c>
      <c r="B5993" s="140" t="s">
        <v>122</v>
      </c>
      <c r="C5993" s="77" t="s">
        <v>888</v>
      </c>
      <c r="D5993" s="77">
        <v>7.7</v>
      </c>
    </row>
    <row r="5994" spans="1:4">
      <c r="A5994" s="77" t="s">
        <v>294</v>
      </c>
      <c r="B5994" s="140" t="s">
        <v>122</v>
      </c>
      <c r="C5994" s="77" t="s">
        <v>202</v>
      </c>
      <c r="D5994" s="77">
        <v>0.01</v>
      </c>
    </row>
    <row r="5995" spans="1:4">
      <c r="A5995" s="77" t="s">
        <v>294</v>
      </c>
      <c r="B5995" s="140" t="s">
        <v>122</v>
      </c>
      <c r="C5995" s="77" t="s">
        <v>889</v>
      </c>
      <c r="D5995" s="77">
        <v>9.1999999999999993</v>
      </c>
    </row>
    <row r="5996" spans="1:4">
      <c r="A5996" s="77" t="s">
        <v>294</v>
      </c>
      <c r="B5996" s="140" t="s">
        <v>122</v>
      </c>
      <c r="C5996" s="77" t="s">
        <v>890</v>
      </c>
      <c r="D5996" s="77">
        <v>0.34</v>
      </c>
    </row>
    <row r="5997" spans="1:4">
      <c r="A5997" s="77" t="s">
        <v>294</v>
      </c>
      <c r="B5997" s="140" t="s">
        <v>122</v>
      </c>
      <c r="C5997" s="77" t="s">
        <v>891</v>
      </c>
      <c r="D5997" s="77">
        <v>0.6</v>
      </c>
    </row>
    <row r="5998" spans="1:4">
      <c r="A5998" s="77" t="s">
        <v>294</v>
      </c>
      <c r="B5998" s="140" t="s">
        <v>122</v>
      </c>
      <c r="C5998" s="77" t="s">
        <v>892</v>
      </c>
      <c r="D5998" s="77">
        <v>1.5</v>
      </c>
    </row>
    <row r="5999" spans="1:4">
      <c r="A5999" s="77" t="s">
        <v>294</v>
      </c>
      <c r="B5999" s="140" t="s">
        <v>122</v>
      </c>
      <c r="C5999" s="77" t="s">
        <v>893</v>
      </c>
      <c r="D5999" s="77">
        <v>3</v>
      </c>
    </row>
    <row r="6000" spans="1:4">
      <c r="A6000" s="77" t="s">
        <v>294</v>
      </c>
      <c r="B6000" s="140" t="s">
        <v>122</v>
      </c>
      <c r="C6000" s="77" t="s">
        <v>894</v>
      </c>
      <c r="D6000" s="77">
        <v>2.2999999999999998</v>
      </c>
    </row>
    <row r="6001" spans="1:4">
      <c r="A6001" s="77" t="s">
        <v>294</v>
      </c>
      <c r="B6001" s="140" t="s">
        <v>122</v>
      </c>
      <c r="C6001" s="77" t="s">
        <v>895</v>
      </c>
      <c r="D6001" s="77">
        <v>2.4</v>
      </c>
    </row>
    <row r="6002" spans="1:4">
      <c r="A6002" s="77" t="s">
        <v>294</v>
      </c>
      <c r="B6002" s="140" t="s">
        <v>122</v>
      </c>
      <c r="C6002" s="77" t="s">
        <v>896</v>
      </c>
      <c r="D6002" s="77">
        <v>1.7</v>
      </c>
    </row>
    <row r="6003" spans="1:4">
      <c r="A6003" s="77" t="s">
        <v>294</v>
      </c>
      <c r="B6003" s="140" t="s">
        <v>122</v>
      </c>
      <c r="C6003" s="77" t="s">
        <v>897</v>
      </c>
      <c r="D6003" s="77">
        <v>0.6</v>
      </c>
    </row>
    <row r="6004" spans="1:4">
      <c r="A6004" s="77" t="s">
        <v>294</v>
      </c>
      <c r="B6004" s="140" t="s">
        <v>122</v>
      </c>
      <c r="C6004" s="77" t="s">
        <v>898</v>
      </c>
      <c r="D6004" s="77">
        <v>1.8</v>
      </c>
    </row>
    <row r="6005" spans="1:4">
      <c r="A6005" s="77" t="s">
        <v>294</v>
      </c>
      <c r="B6005" s="140" t="s">
        <v>122</v>
      </c>
      <c r="C6005" s="77" t="s">
        <v>773</v>
      </c>
      <c r="D6005" s="77">
        <v>1</v>
      </c>
    </row>
    <row r="6006" spans="1:4">
      <c r="A6006" s="77" t="s">
        <v>294</v>
      </c>
      <c r="B6006" s="140" t="s">
        <v>122</v>
      </c>
      <c r="C6006" s="77" t="s">
        <v>899</v>
      </c>
      <c r="D6006" s="77">
        <v>1.1000000000000001</v>
      </c>
    </row>
    <row r="6007" spans="1:4">
      <c r="A6007" s="77" t="s">
        <v>294</v>
      </c>
      <c r="B6007" s="140" t="s">
        <v>122</v>
      </c>
      <c r="C6007" s="77" t="s">
        <v>900</v>
      </c>
      <c r="D6007" s="77">
        <v>0.55000000000000004</v>
      </c>
    </row>
    <row r="6008" spans="1:4">
      <c r="A6008" s="77" t="s">
        <v>294</v>
      </c>
      <c r="B6008" s="140" t="s">
        <v>122</v>
      </c>
      <c r="C6008" s="77" t="s">
        <v>901</v>
      </c>
      <c r="D6008" s="77">
        <v>1</v>
      </c>
    </row>
    <row r="6009" spans="1:4">
      <c r="A6009" s="77" t="s">
        <v>902</v>
      </c>
      <c r="B6009" s="140" t="s">
        <v>122</v>
      </c>
      <c r="C6009" s="77" t="s">
        <v>903</v>
      </c>
      <c r="D6009" s="77">
        <v>0.03</v>
      </c>
    </row>
    <row r="6010" spans="1:4">
      <c r="A6010" s="77" t="s">
        <v>902</v>
      </c>
      <c r="B6010" s="140" t="s">
        <v>122</v>
      </c>
      <c r="C6010" s="77" t="s">
        <v>904</v>
      </c>
      <c r="D6010" s="77">
        <v>2.8000000000000001E-2</v>
      </c>
    </row>
    <row r="6011" spans="1:4">
      <c r="A6011" s="77" t="s">
        <v>902</v>
      </c>
      <c r="B6011" s="140" t="s">
        <v>122</v>
      </c>
      <c r="C6011" s="77" t="s">
        <v>905</v>
      </c>
      <c r="D6011" s="77">
        <v>1.1000000000000001</v>
      </c>
    </row>
    <row r="6012" spans="1:4">
      <c r="A6012" s="77" t="s">
        <v>902</v>
      </c>
      <c r="B6012" s="140" t="s">
        <v>122</v>
      </c>
      <c r="C6012" s="77" t="s">
        <v>906</v>
      </c>
      <c r="D6012" s="77">
        <v>4.7</v>
      </c>
    </row>
    <row r="6013" spans="1:4">
      <c r="A6013" s="92" t="s">
        <v>559</v>
      </c>
      <c r="B6013" s="92" t="s">
        <v>907</v>
      </c>
      <c r="C6013" s="94">
        <v>25</v>
      </c>
      <c r="D6013" s="94">
        <v>3.5</v>
      </c>
    </row>
    <row r="6014" spans="1:4">
      <c r="A6014" s="92" t="s">
        <v>559</v>
      </c>
      <c r="B6014" s="92" t="s">
        <v>907</v>
      </c>
      <c r="C6014" s="94">
        <v>26</v>
      </c>
      <c r="D6014" s="94">
        <v>1.3</v>
      </c>
    </row>
    <row r="6015" spans="1:4">
      <c r="A6015" s="92" t="s">
        <v>559</v>
      </c>
      <c r="B6015" s="92" t="s">
        <v>907</v>
      </c>
      <c r="C6015" s="94">
        <v>34</v>
      </c>
      <c r="D6015" s="94">
        <v>0.1</v>
      </c>
    </row>
    <row r="6016" spans="1:4">
      <c r="A6016" s="92" t="s">
        <v>559</v>
      </c>
      <c r="B6016" s="92" t="s">
        <v>907</v>
      </c>
      <c r="C6016" s="94">
        <v>35</v>
      </c>
      <c r="D6016" s="94">
        <v>1.0999999999999999E-2</v>
      </c>
    </row>
    <row r="6017" spans="1:4">
      <c r="A6017" s="92" t="s">
        <v>559</v>
      </c>
      <c r="B6017" s="92" t="s">
        <v>907</v>
      </c>
      <c r="C6017" s="94">
        <v>50</v>
      </c>
      <c r="D6017" s="94">
        <v>1.2</v>
      </c>
    </row>
    <row r="6018" spans="1:4">
      <c r="A6018" s="94" t="s">
        <v>560</v>
      </c>
      <c r="B6018" s="92" t="s">
        <v>907</v>
      </c>
      <c r="C6018" s="94">
        <v>21</v>
      </c>
      <c r="D6018" s="94">
        <v>0.3</v>
      </c>
    </row>
    <row r="6019" spans="1:4">
      <c r="A6019" s="94" t="s">
        <v>902</v>
      </c>
      <c r="B6019" s="92" t="s">
        <v>907</v>
      </c>
      <c r="C6019" s="94" t="s">
        <v>908</v>
      </c>
      <c r="D6019" s="94">
        <v>0.8</v>
      </c>
    </row>
    <row r="6020" spans="1:4">
      <c r="A6020" s="94" t="s">
        <v>902</v>
      </c>
      <c r="B6020" s="92" t="s">
        <v>907</v>
      </c>
      <c r="C6020" s="94" t="s">
        <v>909</v>
      </c>
      <c r="D6020" s="94">
        <v>0.4</v>
      </c>
    </row>
    <row r="6021" spans="1:4">
      <c r="A6021" s="1" t="s">
        <v>8</v>
      </c>
      <c r="B6021" s="2" t="s">
        <v>911</v>
      </c>
      <c r="C6021" s="2">
        <v>70</v>
      </c>
      <c r="D6021" s="2">
        <v>2.1</v>
      </c>
    </row>
    <row r="6022" spans="1:4">
      <c r="A6022" s="1" t="s">
        <v>8</v>
      </c>
      <c r="B6022" s="2" t="s">
        <v>911</v>
      </c>
      <c r="C6022" s="2">
        <v>100</v>
      </c>
      <c r="D6022" s="2">
        <v>4</v>
      </c>
    </row>
    <row r="6023" spans="1:4">
      <c r="A6023" s="1" t="s">
        <v>8</v>
      </c>
      <c r="B6023" s="2" t="s">
        <v>911</v>
      </c>
      <c r="C6023" s="2">
        <v>120</v>
      </c>
      <c r="D6023" s="2">
        <v>2</v>
      </c>
    </row>
    <row r="6024" spans="1:4">
      <c r="A6024" s="1" t="s">
        <v>8</v>
      </c>
      <c r="B6024" s="2" t="s">
        <v>911</v>
      </c>
      <c r="C6024" s="2">
        <v>140</v>
      </c>
      <c r="D6024" s="2">
        <v>4</v>
      </c>
    </row>
    <row r="6025" spans="1:4">
      <c r="A6025" s="1" t="s">
        <v>8</v>
      </c>
      <c r="B6025" s="2" t="s">
        <v>911</v>
      </c>
      <c r="C6025" s="2">
        <v>190</v>
      </c>
      <c r="D6025" s="2">
        <v>0.32</v>
      </c>
    </row>
    <row r="6026" spans="1:4">
      <c r="A6026" s="34" t="s">
        <v>279</v>
      </c>
      <c r="B6026" s="12">
        <v>45</v>
      </c>
      <c r="C6026" s="34">
        <v>12</v>
      </c>
      <c r="D6026" s="34">
        <v>3.8</v>
      </c>
    </row>
    <row r="6027" spans="1:4">
      <c r="A6027" s="34" t="s">
        <v>279</v>
      </c>
      <c r="B6027" s="12">
        <v>45</v>
      </c>
      <c r="C6027" s="34">
        <v>14</v>
      </c>
      <c r="D6027" s="34">
        <v>3.8</v>
      </c>
    </row>
    <row r="6028" spans="1:4">
      <c r="A6028" s="34" t="s">
        <v>279</v>
      </c>
      <c r="B6028" s="12">
        <v>45</v>
      </c>
      <c r="C6028" s="34">
        <v>17</v>
      </c>
      <c r="D6028" s="34">
        <v>6.2</v>
      </c>
    </row>
    <row r="6029" spans="1:4">
      <c r="A6029" s="34" t="s">
        <v>279</v>
      </c>
      <c r="B6029" s="12">
        <v>45</v>
      </c>
      <c r="C6029" s="34">
        <v>19</v>
      </c>
      <c r="D6029" s="34">
        <v>3.8</v>
      </c>
    </row>
    <row r="6030" spans="1:4">
      <c r="A6030" s="34" t="s">
        <v>279</v>
      </c>
      <c r="B6030" s="12">
        <v>45</v>
      </c>
      <c r="C6030" s="34">
        <v>22</v>
      </c>
      <c r="D6030" s="34">
        <v>4.8</v>
      </c>
    </row>
    <row r="6031" spans="1:4">
      <c r="A6031" s="34" t="s">
        <v>279</v>
      </c>
      <c r="B6031" s="12">
        <v>45</v>
      </c>
      <c r="C6031" s="34">
        <v>24</v>
      </c>
      <c r="D6031" s="34">
        <v>4.2</v>
      </c>
    </row>
    <row r="6032" spans="1:4">
      <c r="A6032" s="34" t="s">
        <v>279</v>
      </c>
      <c r="B6032" s="12">
        <v>45</v>
      </c>
      <c r="C6032" s="34">
        <v>27</v>
      </c>
      <c r="D6032" s="34">
        <v>5.6</v>
      </c>
    </row>
    <row r="6033" spans="1:4">
      <c r="A6033" s="34" t="s">
        <v>279</v>
      </c>
      <c r="B6033" s="12">
        <v>45</v>
      </c>
      <c r="C6033" s="34">
        <v>30</v>
      </c>
      <c r="D6033" s="34">
        <v>3.8</v>
      </c>
    </row>
    <row r="6034" spans="1:4">
      <c r="A6034" s="34" t="s">
        <v>279</v>
      </c>
      <c r="B6034" s="12">
        <v>45</v>
      </c>
      <c r="C6034" s="34">
        <v>32</v>
      </c>
      <c r="D6034" s="34">
        <v>5.3</v>
      </c>
    </row>
    <row r="6035" spans="1:4">
      <c r="A6035" s="34" t="s">
        <v>279</v>
      </c>
      <c r="B6035" s="12">
        <v>45</v>
      </c>
      <c r="C6035" s="34">
        <v>36</v>
      </c>
      <c r="D6035" s="34">
        <v>4.2</v>
      </c>
    </row>
    <row r="6036" spans="1:4">
      <c r="A6036" s="34" t="s">
        <v>279</v>
      </c>
      <c r="B6036" s="12">
        <v>45</v>
      </c>
      <c r="C6036" s="34">
        <v>38</v>
      </c>
      <c r="D6036" s="34">
        <v>4.25</v>
      </c>
    </row>
    <row r="6037" spans="1:4">
      <c r="A6037" s="34" t="s">
        <v>279</v>
      </c>
      <c r="B6037" s="12">
        <v>45</v>
      </c>
      <c r="C6037" s="34">
        <v>41</v>
      </c>
      <c r="D6037" s="34">
        <v>3.6</v>
      </c>
    </row>
    <row r="6038" spans="1:4">
      <c r="A6038" s="34" t="s">
        <v>279</v>
      </c>
      <c r="B6038" s="12">
        <v>45</v>
      </c>
      <c r="C6038" s="34">
        <v>46</v>
      </c>
      <c r="D6038" s="34">
        <v>4.8</v>
      </c>
    </row>
    <row r="6039" spans="1:4">
      <c r="A6039" s="34" t="s">
        <v>279</v>
      </c>
      <c r="B6039" s="12">
        <v>45</v>
      </c>
      <c r="C6039" s="34">
        <v>50</v>
      </c>
      <c r="D6039" s="34">
        <v>3.2</v>
      </c>
    </row>
    <row r="6040" spans="1:4">
      <c r="A6040" s="34" t="s">
        <v>560</v>
      </c>
      <c r="B6040" s="12">
        <v>45</v>
      </c>
      <c r="C6040" s="34">
        <v>3</v>
      </c>
      <c r="D6040" s="34">
        <v>1.2</v>
      </c>
    </row>
    <row r="6041" spans="1:4">
      <c r="A6041" s="34" t="s">
        <v>560</v>
      </c>
      <c r="B6041" s="12">
        <v>45</v>
      </c>
      <c r="C6041" s="34">
        <v>4</v>
      </c>
      <c r="D6041" s="34">
        <v>2</v>
      </c>
    </row>
    <row r="6042" spans="1:4">
      <c r="A6042" s="34" t="s">
        <v>560</v>
      </c>
      <c r="B6042" s="12">
        <v>45</v>
      </c>
      <c r="C6042" s="34">
        <v>5</v>
      </c>
      <c r="D6042" s="34">
        <v>1.5</v>
      </c>
    </row>
    <row r="6043" spans="1:4">
      <c r="A6043" s="34" t="s">
        <v>560</v>
      </c>
      <c r="B6043" s="12">
        <v>45</v>
      </c>
      <c r="C6043" s="34">
        <v>6</v>
      </c>
      <c r="D6043" s="34">
        <v>8.6</v>
      </c>
    </row>
    <row r="6044" spans="1:4">
      <c r="A6044" s="34" t="s">
        <v>560</v>
      </c>
      <c r="B6044" s="12">
        <v>45</v>
      </c>
      <c r="C6044" s="34">
        <v>7</v>
      </c>
      <c r="D6044" s="34">
        <v>3.7</v>
      </c>
    </row>
    <row r="6045" spans="1:4">
      <c r="A6045" s="34" t="s">
        <v>560</v>
      </c>
      <c r="B6045" s="12">
        <v>45</v>
      </c>
      <c r="C6045" s="34">
        <v>8</v>
      </c>
      <c r="D6045" s="34">
        <v>4.2</v>
      </c>
    </row>
    <row r="6046" spans="1:4">
      <c r="A6046" s="34" t="s">
        <v>560</v>
      </c>
      <c r="B6046" s="12">
        <v>45</v>
      </c>
      <c r="C6046" s="34">
        <v>9</v>
      </c>
      <c r="D6046" s="34">
        <v>5.6</v>
      </c>
    </row>
    <row r="6047" spans="1:4">
      <c r="A6047" s="34" t="s">
        <v>560</v>
      </c>
      <c r="B6047" s="12">
        <v>45</v>
      </c>
      <c r="C6047" s="34">
        <v>10</v>
      </c>
      <c r="D6047" s="34">
        <v>3.8</v>
      </c>
    </row>
    <row r="6048" spans="1:4">
      <c r="A6048" s="34" t="s">
        <v>560</v>
      </c>
      <c r="B6048" s="12">
        <v>45</v>
      </c>
      <c r="C6048" s="34">
        <v>12</v>
      </c>
      <c r="D6048" s="34">
        <v>5.3</v>
      </c>
    </row>
    <row r="6049" spans="1:4">
      <c r="A6049" s="34" t="s">
        <v>560</v>
      </c>
      <c r="B6049" s="12">
        <v>45</v>
      </c>
      <c r="C6049" s="34">
        <v>14</v>
      </c>
      <c r="D6049" s="34">
        <v>4.2</v>
      </c>
    </row>
    <row r="6050" spans="1:4">
      <c r="A6050" s="34" t="s">
        <v>560</v>
      </c>
      <c r="B6050" s="12">
        <v>45</v>
      </c>
      <c r="C6050" s="34">
        <v>15</v>
      </c>
      <c r="D6050" s="34">
        <v>4.25</v>
      </c>
    </row>
    <row r="6051" spans="1:4">
      <c r="A6051" s="34" t="s">
        <v>560</v>
      </c>
      <c r="B6051" s="12">
        <v>45</v>
      </c>
      <c r="C6051" s="34">
        <v>16</v>
      </c>
      <c r="D6051" s="34">
        <v>3.6</v>
      </c>
    </row>
    <row r="6052" spans="1:4">
      <c r="A6052" s="34" t="s">
        <v>560</v>
      </c>
      <c r="B6052" s="12">
        <v>45</v>
      </c>
      <c r="C6052" s="34">
        <v>18</v>
      </c>
      <c r="D6052" s="34">
        <v>4.8</v>
      </c>
    </row>
    <row r="6053" spans="1:4">
      <c r="A6053" s="34" t="s">
        <v>560</v>
      </c>
      <c r="B6053" s="12">
        <v>45</v>
      </c>
      <c r="C6053" s="34">
        <v>19</v>
      </c>
      <c r="D6053" s="34">
        <v>5.3</v>
      </c>
    </row>
    <row r="6054" spans="1:4">
      <c r="A6054" s="34" t="s">
        <v>560</v>
      </c>
      <c r="B6054" s="12">
        <v>45</v>
      </c>
      <c r="C6054" s="34">
        <v>20</v>
      </c>
      <c r="D6054" s="34">
        <v>6.2</v>
      </c>
    </row>
    <row r="6055" spans="1:4">
      <c r="A6055" s="34" t="s">
        <v>560</v>
      </c>
      <c r="B6055" s="12">
        <v>45</v>
      </c>
      <c r="C6055" s="34">
        <v>22</v>
      </c>
      <c r="D6055" s="34">
        <v>3.9</v>
      </c>
    </row>
    <row r="6056" spans="1:4">
      <c r="A6056" s="34" t="s">
        <v>560</v>
      </c>
      <c r="B6056" s="12">
        <v>45</v>
      </c>
      <c r="C6056" s="34">
        <v>24</v>
      </c>
      <c r="D6056" s="34">
        <v>7.2</v>
      </c>
    </row>
    <row r="6057" spans="1:4">
      <c r="A6057" s="34" t="s">
        <v>560</v>
      </c>
      <c r="B6057" s="12">
        <v>45</v>
      </c>
      <c r="C6057" s="34">
        <v>25</v>
      </c>
      <c r="D6057" s="34">
        <v>5.8</v>
      </c>
    </row>
    <row r="6058" spans="1:4">
      <c r="A6058" s="34" t="s">
        <v>560</v>
      </c>
      <c r="B6058" s="12">
        <v>45</v>
      </c>
      <c r="C6058" s="34">
        <v>26</v>
      </c>
      <c r="D6058" s="34">
        <v>1.69</v>
      </c>
    </row>
    <row r="6059" spans="1:4">
      <c r="A6059" s="34" t="s">
        <v>560</v>
      </c>
      <c r="B6059" s="12">
        <v>45</v>
      </c>
      <c r="C6059" s="34">
        <v>27</v>
      </c>
      <c r="D6059" s="34">
        <v>3.6</v>
      </c>
    </row>
    <row r="6060" spans="1:4">
      <c r="A6060" s="34" t="s">
        <v>560</v>
      </c>
      <c r="B6060" s="12">
        <v>45</v>
      </c>
      <c r="C6060" s="34">
        <v>28</v>
      </c>
      <c r="D6060" s="34">
        <v>3.8</v>
      </c>
    </row>
    <row r="6061" spans="1:4">
      <c r="A6061" s="34" t="s">
        <v>560</v>
      </c>
      <c r="B6061" s="12">
        <v>45</v>
      </c>
      <c r="C6061" s="34">
        <v>30</v>
      </c>
      <c r="D6061" s="34">
        <v>0.98</v>
      </c>
    </row>
    <row r="6062" spans="1:4">
      <c r="A6062" s="34" t="s">
        <v>560</v>
      </c>
      <c r="B6062" s="12">
        <v>45</v>
      </c>
      <c r="C6062" s="34">
        <v>32</v>
      </c>
      <c r="D6062" s="34">
        <v>1.98</v>
      </c>
    </row>
    <row r="6063" spans="1:4">
      <c r="A6063" s="34" t="s">
        <v>560</v>
      </c>
      <c r="B6063" s="12">
        <v>45</v>
      </c>
      <c r="C6063" s="34">
        <v>33</v>
      </c>
      <c r="D6063" s="34">
        <v>2.9</v>
      </c>
    </row>
    <row r="6064" spans="1:4">
      <c r="A6064" s="34" t="s">
        <v>560</v>
      </c>
      <c r="B6064" s="12">
        <v>45</v>
      </c>
      <c r="C6064" s="34">
        <v>34</v>
      </c>
      <c r="D6064" s="34">
        <v>3.8</v>
      </c>
    </row>
    <row r="6065" spans="1:4">
      <c r="A6065" s="34" t="s">
        <v>560</v>
      </c>
      <c r="B6065" s="12">
        <v>45</v>
      </c>
      <c r="C6065" s="34">
        <v>35</v>
      </c>
      <c r="D6065" s="34">
        <v>4.5</v>
      </c>
    </row>
    <row r="6066" spans="1:4">
      <c r="A6066" s="34" t="s">
        <v>560</v>
      </c>
      <c r="B6066" s="12">
        <v>45</v>
      </c>
      <c r="C6066" s="34">
        <v>36</v>
      </c>
      <c r="D6066" s="34">
        <v>5.9</v>
      </c>
    </row>
    <row r="6067" spans="1:4">
      <c r="A6067" s="34" t="s">
        <v>560</v>
      </c>
      <c r="B6067" s="12">
        <v>45</v>
      </c>
      <c r="C6067" s="34">
        <v>42</v>
      </c>
      <c r="D6067" s="34">
        <v>5.89</v>
      </c>
    </row>
    <row r="6068" spans="1:4">
      <c r="A6068" s="34" t="s">
        <v>560</v>
      </c>
      <c r="B6068" s="12">
        <v>45</v>
      </c>
      <c r="C6068" s="34">
        <v>45</v>
      </c>
      <c r="D6068" s="34">
        <v>6.9</v>
      </c>
    </row>
    <row r="6069" spans="1:4">
      <c r="A6069" s="34" t="s">
        <v>560</v>
      </c>
      <c r="B6069" s="12">
        <v>45</v>
      </c>
      <c r="C6069" s="34">
        <v>46</v>
      </c>
      <c r="D6069" s="34">
        <v>4.8</v>
      </c>
    </row>
    <row r="6070" spans="1:4">
      <c r="A6070" s="34" t="s">
        <v>560</v>
      </c>
      <c r="B6070" s="12">
        <v>45</v>
      </c>
      <c r="C6070" s="34">
        <v>50</v>
      </c>
      <c r="D6070" s="34">
        <v>3.9</v>
      </c>
    </row>
    <row r="6071" spans="1:4">
      <c r="A6071" s="34" t="s">
        <v>560</v>
      </c>
      <c r="B6071" s="12">
        <v>45</v>
      </c>
      <c r="C6071" s="34">
        <v>52</v>
      </c>
      <c r="D6071" s="34">
        <v>2</v>
      </c>
    </row>
    <row r="6072" spans="1:4">
      <c r="A6072" s="34" t="s">
        <v>560</v>
      </c>
      <c r="B6072" s="12">
        <v>45</v>
      </c>
      <c r="C6072" s="34">
        <v>56</v>
      </c>
      <c r="D6072" s="34">
        <v>1.2</v>
      </c>
    </row>
    <row r="6073" spans="1:4">
      <c r="A6073" s="34" t="s">
        <v>560</v>
      </c>
      <c r="B6073" s="12">
        <v>45</v>
      </c>
      <c r="C6073" s="34">
        <v>60</v>
      </c>
      <c r="D6073" s="34">
        <v>2</v>
      </c>
    </row>
    <row r="6074" spans="1:4">
      <c r="A6074" s="34" t="s">
        <v>123</v>
      </c>
      <c r="B6074" s="12">
        <v>45</v>
      </c>
      <c r="C6074" s="34">
        <v>6</v>
      </c>
      <c r="D6074" s="34">
        <v>4.2</v>
      </c>
    </row>
    <row r="6075" spans="1:4">
      <c r="A6075" s="34" t="s">
        <v>123</v>
      </c>
      <c r="B6075" s="12">
        <v>45</v>
      </c>
      <c r="C6075" s="34">
        <v>7</v>
      </c>
      <c r="D6075" s="34">
        <v>5.8</v>
      </c>
    </row>
    <row r="6076" spans="1:4">
      <c r="A6076" s="34" t="s">
        <v>123</v>
      </c>
      <c r="B6076" s="12">
        <v>45</v>
      </c>
      <c r="C6076" s="34">
        <v>8</v>
      </c>
      <c r="D6076" s="34">
        <v>1.69</v>
      </c>
    </row>
    <row r="6077" spans="1:4">
      <c r="A6077" s="34" t="s">
        <v>123</v>
      </c>
      <c r="B6077" s="12">
        <v>45</v>
      </c>
      <c r="C6077" s="34">
        <v>10</v>
      </c>
      <c r="D6077" s="34">
        <v>3.6</v>
      </c>
    </row>
    <row r="6078" spans="1:4">
      <c r="A6078" s="34" t="s">
        <v>123</v>
      </c>
      <c r="B6078" s="12">
        <v>45</v>
      </c>
      <c r="C6078" s="34">
        <v>12</v>
      </c>
      <c r="D6078" s="34">
        <v>3.8</v>
      </c>
    </row>
    <row r="6079" spans="1:4">
      <c r="A6079" s="34" t="s">
        <v>123</v>
      </c>
      <c r="B6079" s="12">
        <v>45</v>
      </c>
      <c r="C6079" s="34">
        <v>13</v>
      </c>
      <c r="D6079" s="34">
        <v>0.98</v>
      </c>
    </row>
    <row r="6080" spans="1:4">
      <c r="A6080" s="34" t="s">
        <v>123</v>
      </c>
      <c r="B6080" s="12">
        <v>45</v>
      </c>
      <c r="C6080" s="34">
        <v>14</v>
      </c>
      <c r="D6080" s="34">
        <v>1.98</v>
      </c>
    </row>
    <row r="6081" spans="1:4">
      <c r="A6081" s="34" t="s">
        <v>123</v>
      </c>
      <c r="B6081" s="12">
        <v>45</v>
      </c>
      <c r="C6081" s="34">
        <v>17</v>
      </c>
      <c r="D6081" s="34">
        <v>2.9</v>
      </c>
    </row>
    <row r="6082" spans="1:4">
      <c r="A6082" s="34" t="s">
        <v>123</v>
      </c>
      <c r="B6082" s="12">
        <v>45</v>
      </c>
      <c r="C6082" s="34">
        <v>19</v>
      </c>
      <c r="D6082" s="34">
        <v>3.8</v>
      </c>
    </row>
    <row r="6083" spans="1:4">
      <c r="A6083" s="34" t="s">
        <v>123</v>
      </c>
      <c r="B6083" s="12">
        <v>45</v>
      </c>
      <c r="C6083" s="34">
        <v>22</v>
      </c>
      <c r="D6083" s="34">
        <v>4.5</v>
      </c>
    </row>
    <row r="6084" spans="1:4">
      <c r="A6084" s="34" t="s">
        <v>123</v>
      </c>
      <c r="B6084" s="12">
        <v>45</v>
      </c>
      <c r="C6084" s="34">
        <v>24</v>
      </c>
      <c r="D6084" s="34">
        <v>5.9</v>
      </c>
    </row>
    <row r="6085" spans="1:4">
      <c r="A6085" s="34" t="s">
        <v>123</v>
      </c>
      <c r="B6085" s="12">
        <v>45</v>
      </c>
      <c r="C6085" s="34">
        <v>27</v>
      </c>
      <c r="D6085" s="34">
        <v>5.89</v>
      </c>
    </row>
    <row r="6086" spans="1:4">
      <c r="A6086" s="34" t="s">
        <v>123</v>
      </c>
      <c r="B6086" s="12">
        <v>45</v>
      </c>
      <c r="C6086" s="34">
        <v>30</v>
      </c>
      <c r="D6086" s="34">
        <v>6.9</v>
      </c>
    </row>
    <row r="6087" spans="1:4">
      <c r="A6087" s="34" t="s">
        <v>123</v>
      </c>
      <c r="B6087" s="12">
        <v>45</v>
      </c>
      <c r="C6087" s="34">
        <v>32</v>
      </c>
      <c r="D6087" s="34">
        <v>4.8</v>
      </c>
    </row>
    <row r="6088" spans="1:4">
      <c r="A6088" s="34" t="s">
        <v>123</v>
      </c>
      <c r="B6088" s="12">
        <v>45</v>
      </c>
      <c r="C6088" s="34">
        <v>36</v>
      </c>
      <c r="D6088" s="34">
        <v>3.9</v>
      </c>
    </row>
    <row r="6089" spans="1:4">
      <c r="A6089" s="34" t="s">
        <v>123</v>
      </c>
      <c r="B6089" s="12">
        <v>45</v>
      </c>
      <c r="C6089" s="34">
        <v>41</v>
      </c>
      <c r="D6089" s="34">
        <v>3.8</v>
      </c>
    </row>
    <row r="6090" spans="1:4">
      <c r="A6090" s="34" t="s">
        <v>123</v>
      </c>
      <c r="B6090" s="12">
        <v>45</v>
      </c>
      <c r="C6090" s="34">
        <v>46</v>
      </c>
      <c r="D6090" s="34">
        <v>4.2</v>
      </c>
    </row>
    <row r="6091" spans="1:4">
      <c r="A6091" s="34" t="s">
        <v>123</v>
      </c>
      <c r="B6091" s="12">
        <v>45</v>
      </c>
      <c r="C6091" s="34">
        <v>50</v>
      </c>
      <c r="D6091" s="34">
        <v>5.8</v>
      </c>
    </row>
    <row r="6092" spans="1:4">
      <c r="A6092" s="34" t="s">
        <v>123</v>
      </c>
      <c r="B6092" s="12">
        <v>45</v>
      </c>
      <c r="C6092" s="34">
        <v>55</v>
      </c>
      <c r="D6092" s="34">
        <v>1.69</v>
      </c>
    </row>
    <row r="6093" spans="1:4">
      <c r="A6093" s="84" t="s">
        <v>562</v>
      </c>
      <c r="B6093" s="12">
        <v>45</v>
      </c>
      <c r="C6093" s="84" t="s">
        <v>533</v>
      </c>
      <c r="D6093" s="34">
        <v>0.6</v>
      </c>
    </row>
    <row r="6094" spans="1:4">
      <c r="A6094" s="84" t="s">
        <v>562</v>
      </c>
      <c r="B6094" s="12">
        <v>45</v>
      </c>
      <c r="C6094" s="84" t="s">
        <v>567</v>
      </c>
      <c r="D6094" s="34">
        <v>1</v>
      </c>
    </row>
    <row r="6095" spans="1:4">
      <c r="A6095" s="84" t="s">
        <v>562</v>
      </c>
      <c r="B6095" s="12">
        <v>45</v>
      </c>
      <c r="C6095" s="84" t="s">
        <v>534</v>
      </c>
      <c r="D6095" s="34">
        <v>1.5</v>
      </c>
    </row>
    <row r="6096" spans="1:4">
      <c r="A6096" s="84" t="s">
        <v>562</v>
      </c>
      <c r="B6096" s="12">
        <v>45</v>
      </c>
      <c r="C6096" s="84" t="s">
        <v>535</v>
      </c>
      <c r="D6096" s="34">
        <v>2.8</v>
      </c>
    </row>
    <row r="6097" spans="1:4">
      <c r="A6097" s="84" t="s">
        <v>562</v>
      </c>
      <c r="B6097" s="12">
        <v>45</v>
      </c>
      <c r="C6097" s="84" t="s">
        <v>536</v>
      </c>
      <c r="D6097" s="34">
        <v>1.5</v>
      </c>
    </row>
    <row r="6098" spans="1:4">
      <c r="A6098" s="84" t="s">
        <v>562</v>
      </c>
      <c r="B6098" s="12">
        <v>45</v>
      </c>
      <c r="C6098" s="84" t="s">
        <v>538</v>
      </c>
      <c r="D6098" s="34">
        <v>0.1</v>
      </c>
    </row>
    <row r="6099" spans="1:4">
      <c r="A6099" s="84" t="s">
        <v>562</v>
      </c>
      <c r="B6099" s="12">
        <v>45</v>
      </c>
      <c r="C6099" s="84" t="s">
        <v>541</v>
      </c>
      <c r="D6099" s="34">
        <v>0.7</v>
      </c>
    </row>
    <row r="6100" spans="1:4">
      <c r="A6100" s="84" t="s">
        <v>562</v>
      </c>
      <c r="B6100" s="12">
        <v>45</v>
      </c>
      <c r="C6100" s="84" t="s">
        <v>570</v>
      </c>
      <c r="D6100" s="34">
        <v>0.5</v>
      </c>
    </row>
    <row r="6101" spans="1:4">
      <c r="A6101" s="84" t="s">
        <v>562</v>
      </c>
      <c r="B6101" s="12">
        <v>45</v>
      </c>
      <c r="C6101" s="84" t="s">
        <v>543</v>
      </c>
      <c r="D6101" s="34">
        <v>1.2</v>
      </c>
    </row>
    <row r="6102" spans="1:4">
      <c r="A6102" s="34" t="s">
        <v>902</v>
      </c>
      <c r="B6102" s="12">
        <v>45</v>
      </c>
      <c r="C6102" s="34" t="s">
        <v>912</v>
      </c>
      <c r="D6102" s="34">
        <v>0.27</v>
      </c>
    </row>
    <row r="6103" spans="1:4">
      <c r="A6103" s="34" t="s">
        <v>902</v>
      </c>
      <c r="B6103" s="12">
        <v>45</v>
      </c>
      <c r="C6103" s="34" t="s">
        <v>913</v>
      </c>
      <c r="D6103" s="34">
        <v>0.11</v>
      </c>
    </row>
    <row r="6104" spans="1:4">
      <c r="A6104" s="34" t="s">
        <v>902</v>
      </c>
      <c r="B6104" s="12">
        <v>45</v>
      </c>
      <c r="C6104" s="34" t="s">
        <v>914</v>
      </c>
      <c r="D6104" s="34">
        <v>5.6</v>
      </c>
    </row>
    <row r="6105" spans="1:4">
      <c r="A6105" s="34" t="s">
        <v>902</v>
      </c>
      <c r="B6105" s="12">
        <v>45</v>
      </c>
      <c r="C6105" s="34" t="s">
        <v>915</v>
      </c>
      <c r="D6105" s="34">
        <v>5.5</v>
      </c>
    </row>
    <row r="6106" spans="1:4">
      <c r="A6106" s="34" t="s">
        <v>902</v>
      </c>
      <c r="B6106" s="12">
        <v>45</v>
      </c>
      <c r="C6106" s="34" t="s">
        <v>904</v>
      </c>
      <c r="D6106" s="34">
        <v>7.3</v>
      </c>
    </row>
    <row r="6107" spans="1:4">
      <c r="A6107" s="34" t="s">
        <v>902</v>
      </c>
      <c r="B6107" s="12">
        <v>45</v>
      </c>
      <c r="C6107" s="34" t="s">
        <v>916</v>
      </c>
      <c r="D6107" s="34">
        <v>4.2</v>
      </c>
    </row>
    <row r="6108" spans="1:4">
      <c r="A6108" s="34" t="s">
        <v>902</v>
      </c>
      <c r="B6108" s="12">
        <v>45</v>
      </c>
      <c r="C6108" s="34" t="s">
        <v>917</v>
      </c>
      <c r="D6108" s="34">
        <v>2.5</v>
      </c>
    </row>
    <row r="6109" spans="1:4">
      <c r="A6109" s="34" t="s">
        <v>902</v>
      </c>
      <c r="B6109" s="12">
        <v>45</v>
      </c>
      <c r="C6109" s="34" t="s">
        <v>918</v>
      </c>
      <c r="D6109" s="34">
        <v>7.5</v>
      </c>
    </row>
    <row r="6110" spans="1:4">
      <c r="A6110" s="34" t="s">
        <v>902</v>
      </c>
      <c r="B6110" s="12">
        <v>45</v>
      </c>
      <c r="C6110" s="34" t="s">
        <v>919</v>
      </c>
      <c r="D6110" s="34">
        <v>5</v>
      </c>
    </row>
    <row r="6111" spans="1:4">
      <c r="A6111" s="34" t="s">
        <v>902</v>
      </c>
      <c r="B6111" s="12">
        <v>45</v>
      </c>
      <c r="C6111" s="34" t="s">
        <v>920</v>
      </c>
      <c r="D6111" s="34">
        <v>1.2</v>
      </c>
    </row>
    <row r="6112" spans="1:4">
      <c r="A6112" s="34" t="s">
        <v>902</v>
      </c>
      <c r="B6112" s="12">
        <v>45</v>
      </c>
      <c r="C6112" s="34" t="s">
        <v>921</v>
      </c>
      <c r="D6112" s="34">
        <v>9.1999999999999993</v>
      </c>
    </row>
    <row r="6113" spans="1:4">
      <c r="A6113" s="34" t="s">
        <v>902</v>
      </c>
      <c r="B6113" s="12">
        <v>45</v>
      </c>
      <c r="C6113" s="34" t="s">
        <v>922</v>
      </c>
      <c r="D6113" s="34">
        <v>7</v>
      </c>
    </row>
    <row r="6114" spans="1:4">
      <c r="A6114" s="34" t="s">
        <v>902</v>
      </c>
      <c r="B6114" s="12">
        <v>45</v>
      </c>
      <c r="C6114" s="34" t="s">
        <v>923</v>
      </c>
      <c r="D6114" s="34">
        <v>5</v>
      </c>
    </row>
    <row r="6115" spans="1:4">
      <c r="A6115" s="34" t="s">
        <v>902</v>
      </c>
      <c r="B6115" s="12">
        <v>45</v>
      </c>
      <c r="C6115" s="34" t="s">
        <v>924</v>
      </c>
      <c r="D6115" s="34">
        <v>3.5000000000000003E-2</v>
      </c>
    </row>
    <row r="6116" spans="1:4">
      <c r="A6116" s="34" t="s">
        <v>902</v>
      </c>
      <c r="B6116" s="12">
        <v>45</v>
      </c>
      <c r="C6116" s="34" t="s">
        <v>925</v>
      </c>
      <c r="D6116" s="34">
        <v>5.8</v>
      </c>
    </row>
    <row r="6117" spans="1:4">
      <c r="A6117" s="34" t="s">
        <v>902</v>
      </c>
      <c r="B6117" s="12">
        <v>45</v>
      </c>
      <c r="C6117" s="34" t="s">
        <v>926</v>
      </c>
      <c r="D6117" s="34">
        <v>7.6</v>
      </c>
    </row>
    <row r="6118" spans="1:4">
      <c r="A6118" s="34" t="s">
        <v>902</v>
      </c>
      <c r="B6118" s="12">
        <v>45</v>
      </c>
      <c r="C6118" s="34" t="s">
        <v>927</v>
      </c>
      <c r="D6118" s="34">
        <v>3.5</v>
      </c>
    </row>
    <row r="6119" spans="1:4">
      <c r="A6119" s="34" t="s">
        <v>294</v>
      </c>
      <c r="B6119" s="12">
        <v>45</v>
      </c>
      <c r="C6119" s="34" t="s">
        <v>928</v>
      </c>
      <c r="D6119" s="34">
        <v>0.52</v>
      </c>
    </row>
    <row r="6120" spans="1:4">
      <c r="A6120" s="34" t="s">
        <v>294</v>
      </c>
      <c r="B6120" s="12">
        <v>45</v>
      </c>
      <c r="C6120" s="34" t="s">
        <v>929</v>
      </c>
      <c r="D6120" s="34">
        <v>0.2</v>
      </c>
    </row>
    <row r="6121" spans="1:4">
      <c r="A6121" s="34" t="s">
        <v>294</v>
      </c>
      <c r="B6121" s="12">
        <v>45</v>
      </c>
      <c r="C6121" s="34" t="s">
        <v>930</v>
      </c>
      <c r="D6121" s="34">
        <v>0.8</v>
      </c>
    </row>
    <row r="6122" spans="1:4">
      <c r="A6122" s="34" t="s">
        <v>294</v>
      </c>
      <c r="B6122" s="12">
        <v>45</v>
      </c>
      <c r="C6122" s="34" t="s">
        <v>931</v>
      </c>
      <c r="D6122" s="34">
        <v>1.3</v>
      </c>
    </row>
    <row r="6123" spans="1:4">
      <c r="A6123" s="34" t="s">
        <v>294</v>
      </c>
      <c r="B6123" s="12">
        <v>45</v>
      </c>
      <c r="C6123" s="34" t="s">
        <v>421</v>
      </c>
      <c r="D6123" s="34">
        <v>7.0000000000000007E-2</v>
      </c>
    </row>
    <row r="6124" spans="1:4">
      <c r="A6124" s="34" t="s">
        <v>294</v>
      </c>
      <c r="B6124" s="12">
        <v>45</v>
      </c>
      <c r="C6124" s="34" t="s">
        <v>126</v>
      </c>
      <c r="D6124" s="34">
        <v>0.2</v>
      </c>
    </row>
    <row r="6125" spans="1:4">
      <c r="A6125" s="34" t="s">
        <v>294</v>
      </c>
      <c r="B6125" s="12">
        <v>45</v>
      </c>
      <c r="C6125" s="34" t="s">
        <v>932</v>
      </c>
      <c r="D6125" s="34">
        <v>0.82</v>
      </c>
    </row>
    <row r="6126" spans="1:4">
      <c r="A6126" s="34" t="s">
        <v>294</v>
      </c>
      <c r="B6126" s="12">
        <v>45</v>
      </c>
      <c r="C6126" s="34" t="s">
        <v>933</v>
      </c>
      <c r="D6126" s="34">
        <v>6.0999999999999999E-2</v>
      </c>
    </row>
    <row r="6127" spans="1:4">
      <c r="A6127" s="34" t="s">
        <v>294</v>
      </c>
      <c r="B6127" s="12">
        <v>45</v>
      </c>
      <c r="C6127" s="34" t="s">
        <v>934</v>
      </c>
      <c r="D6127" s="34">
        <v>0.3</v>
      </c>
    </row>
    <row r="6128" spans="1:4">
      <c r="A6128" s="34" t="s">
        <v>294</v>
      </c>
      <c r="B6128" s="12">
        <v>45</v>
      </c>
      <c r="C6128" s="34" t="s">
        <v>935</v>
      </c>
      <c r="D6128" s="34">
        <v>2</v>
      </c>
    </row>
    <row r="6129" spans="1:4">
      <c r="A6129" s="34" t="s">
        <v>294</v>
      </c>
      <c r="B6129" s="12">
        <v>45</v>
      </c>
      <c r="C6129" s="34" t="s">
        <v>854</v>
      </c>
      <c r="D6129" s="34">
        <v>0.43</v>
      </c>
    </row>
    <row r="6130" spans="1:4">
      <c r="A6130" s="34" t="s">
        <v>294</v>
      </c>
      <c r="B6130" s="12">
        <v>45</v>
      </c>
      <c r="C6130" s="34" t="s">
        <v>936</v>
      </c>
      <c r="D6130" s="34">
        <v>0.2</v>
      </c>
    </row>
    <row r="6131" spans="1:4">
      <c r="A6131" s="34" t="s">
        <v>294</v>
      </c>
      <c r="B6131" s="12">
        <v>45</v>
      </c>
      <c r="C6131" s="34" t="s">
        <v>937</v>
      </c>
      <c r="D6131" s="34">
        <v>5.0999999999999996</v>
      </c>
    </row>
    <row r="6132" spans="1:4">
      <c r="A6132" s="34" t="s">
        <v>294</v>
      </c>
      <c r="B6132" s="12">
        <v>45</v>
      </c>
      <c r="C6132" s="34" t="s">
        <v>938</v>
      </c>
      <c r="D6132" s="34">
        <v>1</v>
      </c>
    </row>
    <row r="6133" spans="1:4">
      <c r="A6133" s="34" t="s">
        <v>294</v>
      </c>
      <c r="B6133" s="12">
        <v>45</v>
      </c>
      <c r="C6133" s="34" t="s">
        <v>939</v>
      </c>
      <c r="D6133" s="34">
        <v>4.0999999999999996</v>
      </c>
    </row>
    <row r="6134" spans="1:4">
      <c r="A6134" s="34" t="s">
        <v>294</v>
      </c>
      <c r="B6134" s="12">
        <v>45</v>
      </c>
      <c r="C6134" s="34" t="s">
        <v>940</v>
      </c>
      <c r="D6134" s="34">
        <v>1.1000000000000001</v>
      </c>
    </row>
    <row r="6135" spans="1:4">
      <c r="A6135" s="34" t="s">
        <v>294</v>
      </c>
      <c r="B6135" s="12">
        <v>45</v>
      </c>
      <c r="C6135" s="34" t="s">
        <v>941</v>
      </c>
      <c r="D6135" s="34">
        <v>3.2</v>
      </c>
    </row>
    <row r="6136" spans="1:4">
      <c r="A6136" s="34" t="s">
        <v>294</v>
      </c>
      <c r="B6136" s="12">
        <v>45</v>
      </c>
      <c r="C6136" s="34" t="s">
        <v>942</v>
      </c>
      <c r="D6136" s="34">
        <v>1.1000000000000001</v>
      </c>
    </row>
    <row r="6137" spans="1:4">
      <c r="A6137" s="34" t="s">
        <v>294</v>
      </c>
      <c r="B6137" s="12">
        <v>45</v>
      </c>
      <c r="C6137" s="34" t="s">
        <v>943</v>
      </c>
      <c r="D6137" s="34">
        <v>1.1000000000000001</v>
      </c>
    </row>
    <row r="6138" spans="1:4">
      <c r="A6138" s="34" t="s">
        <v>294</v>
      </c>
      <c r="B6138" s="12">
        <v>45</v>
      </c>
      <c r="C6138" s="34" t="s">
        <v>944</v>
      </c>
      <c r="D6138" s="34">
        <v>1.1000000000000001</v>
      </c>
    </row>
    <row r="6139" spans="1:4">
      <c r="A6139" s="34" t="s">
        <v>294</v>
      </c>
      <c r="B6139" s="12">
        <v>45</v>
      </c>
      <c r="C6139" s="34" t="s">
        <v>945</v>
      </c>
      <c r="D6139" s="34">
        <v>2</v>
      </c>
    </row>
    <row r="6140" spans="1:4">
      <c r="A6140" s="34" t="s">
        <v>294</v>
      </c>
      <c r="B6140" s="12">
        <v>45</v>
      </c>
      <c r="C6140" s="34" t="s">
        <v>946</v>
      </c>
      <c r="D6140" s="34">
        <v>2.1</v>
      </c>
    </row>
    <row r="6141" spans="1:4">
      <c r="A6141" s="34" t="s">
        <v>294</v>
      </c>
      <c r="B6141" s="12">
        <v>45</v>
      </c>
      <c r="C6141" s="34" t="s">
        <v>947</v>
      </c>
      <c r="D6141" s="34">
        <v>0.5</v>
      </c>
    </row>
    <row r="6142" spans="1:4">
      <c r="A6142" s="34" t="s">
        <v>294</v>
      </c>
      <c r="B6142" s="12">
        <v>45</v>
      </c>
      <c r="C6142" s="34" t="s">
        <v>948</v>
      </c>
      <c r="D6142" s="34">
        <v>1.9</v>
      </c>
    </row>
    <row r="6143" spans="1:4">
      <c r="A6143" s="34" t="s">
        <v>294</v>
      </c>
      <c r="B6143" s="12">
        <v>45</v>
      </c>
      <c r="C6143" s="34" t="s">
        <v>949</v>
      </c>
      <c r="D6143" s="34">
        <v>1.9</v>
      </c>
    </row>
    <row r="6144" spans="1:4">
      <c r="A6144" s="34" t="s">
        <v>294</v>
      </c>
      <c r="B6144" s="12">
        <v>45</v>
      </c>
      <c r="C6144" s="34" t="s">
        <v>950</v>
      </c>
      <c r="D6144" s="34">
        <v>2.1</v>
      </c>
    </row>
    <row r="6145" spans="1:4">
      <c r="A6145" s="34" t="s">
        <v>294</v>
      </c>
      <c r="B6145" s="12">
        <v>45</v>
      </c>
      <c r="C6145" s="34" t="s">
        <v>951</v>
      </c>
      <c r="D6145" s="34">
        <v>0.2</v>
      </c>
    </row>
    <row r="6146" spans="1:4">
      <c r="A6146" s="34" t="s">
        <v>294</v>
      </c>
      <c r="B6146" s="12">
        <v>45</v>
      </c>
      <c r="C6146" s="34" t="s">
        <v>952</v>
      </c>
      <c r="D6146" s="34">
        <v>1.1000000000000001</v>
      </c>
    </row>
    <row r="6147" spans="1:4">
      <c r="A6147" s="34" t="s">
        <v>294</v>
      </c>
      <c r="B6147" s="12">
        <v>45</v>
      </c>
      <c r="C6147" s="34" t="s">
        <v>953</v>
      </c>
      <c r="D6147" s="34">
        <v>1.9</v>
      </c>
    </row>
    <row r="6148" spans="1:4">
      <c r="A6148" s="34" t="s">
        <v>294</v>
      </c>
      <c r="B6148" s="12">
        <v>45</v>
      </c>
      <c r="C6148" s="34" t="s">
        <v>270</v>
      </c>
      <c r="D6148" s="34">
        <v>0.3</v>
      </c>
    </row>
    <row r="6149" spans="1:4">
      <c r="A6149" s="34" t="s">
        <v>294</v>
      </c>
      <c r="B6149" s="12">
        <v>45</v>
      </c>
      <c r="C6149" s="34" t="s">
        <v>246</v>
      </c>
      <c r="D6149" s="34">
        <v>5.0999999999999996</v>
      </c>
    </row>
    <row r="6150" spans="1:4">
      <c r="A6150" s="34" t="s">
        <v>294</v>
      </c>
      <c r="B6150" s="12">
        <v>45</v>
      </c>
      <c r="C6150" s="34" t="s">
        <v>311</v>
      </c>
      <c r="D6150" s="34">
        <v>4.5</v>
      </c>
    </row>
    <row r="6151" spans="1:4">
      <c r="A6151" s="34" t="s">
        <v>294</v>
      </c>
      <c r="B6151" s="12">
        <v>45</v>
      </c>
      <c r="C6151" s="34" t="s">
        <v>954</v>
      </c>
      <c r="D6151" s="34">
        <v>0.6</v>
      </c>
    </row>
    <row r="6152" spans="1:4">
      <c r="A6152" s="34" t="s">
        <v>294</v>
      </c>
      <c r="B6152" s="12">
        <v>45</v>
      </c>
      <c r="C6152" s="34" t="s">
        <v>955</v>
      </c>
      <c r="D6152" s="34">
        <v>2.1</v>
      </c>
    </row>
    <row r="6153" spans="1:4">
      <c r="A6153" s="34" t="s">
        <v>294</v>
      </c>
      <c r="B6153" s="12">
        <v>45</v>
      </c>
      <c r="C6153" s="34" t="s">
        <v>956</v>
      </c>
      <c r="D6153" s="34">
        <v>8.6</v>
      </c>
    </row>
    <row r="6154" spans="1:4">
      <c r="A6154" s="12" t="s">
        <v>18</v>
      </c>
      <c r="B6154" s="12" t="s">
        <v>957</v>
      </c>
      <c r="C6154" s="34">
        <v>25</v>
      </c>
      <c r="D6154" s="34">
        <v>0.9</v>
      </c>
    </row>
    <row r="6155" spans="1:4">
      <c r="A6155" s="12" t="s">
        <v>18</v>
      </c>
      <c r="B6155" s="12" t="s">
        <v>957</v>
      </c>
      <c r="C6155" s="34">
        <v>28</v>
      </c>
      <c r="D6155" s="34">
        <v>3.1</v>
      </c>
    </row>
    <row r="6156" spans="1:4">
      <c r="A6156" s="12" t="s">
        <v>18</v>
      </c>
      <c r="B6156" s="12" t="s">
        <v>957</v>
      </c>
      <c r="C6156" s="34">
        <v>32</v>
      </c>
      <c r="D6156" s="34">
        <v>1.2</v>
      </c>
    </row>
    <row r="6157" spans="1:4">
      <c r="A6157" s="12" t="s">
        <v>18</v>
      </c>
      <c r="B6157" s="12" t="s">
        <v>957</v>
      </c>
      <c r="C6157" s="34">
        <v>34</v>
      </c>
      <c r="D6157" s="34">
        <v>2</v>
      </c>
    </row>
    <row r="6158" spans="1:4">
      <c r="A6158" s="12" t="s">
        <v>18</v>
      </c>
      <c r="B6158" s="12" t="s">
        <v>957</v>
      </c>
      <c r="C6158" s="34">
        <v>36</v>
      </c>
      <c r="D6158" s="34">
        <v>2.6</v>
      </c>
    </row>
    <row r="6159" spans="1:4">
      <c r="A6159" s="12" t="s">
        <v>18</v>
      </c>
      <c r="B6159" s="12" t="s">
        <v>957</v>
      </c>
      <c r="C6159" s="34">
        <v>40</v>
      </c>
      <c r="D6159" s="34">
        <v>2.6</v>
      </c>
    </row>
    <row r="6160" spans="1:4">
      <c r="A6160" s="12" t="s">
        <v>18</v>
      </c>
      <c r="B6160" s="12" t="s">
        <v>957</v>
      </c>
      <c r="C6160" s="34">
        <v>50</v>
      </c>
      <c r="D6160" s="34">
        <v>1.5</v>
      </c>
    </row>
    <row r="6161" spans="1:4">
      <c r="A6161" s="12" t="s">
        <v>18</v>
      </c>
      <c r="B6161" s="12" t="s">
        <v>957</v>
      </c>
      <c r="C6161" s="34">
        <v>56</v>
      </c>
      <c r="D6161" s="34">
        <v>5.2</v>
      </c>
    </row>
    <row r="6162" spans="1:4">
      <c r="A6162" s="12" t="s">
        <v>18</v>
      </c>
      <c r="B6162" s="12" t="s">
        <v>957</v>
      </c>
      <c r="C6162" s="34">
        <v>70</v>
      </c>
      <c r="D6162" s="34">
        <v>0.7</v>
      </c>
    </row>
    <row r="6163" spans="1:4">
      <c r="A6163" s="12" t="s">
        <v>18</v>
      </c>
      <c r="B6163" s="12" t="s">
        <v>957</v>
      </c>
      <c r="C6163" s="34">
        <v>80</v>
      </c>
      <c r="D6163" s="34">
        <v>3.1</v>
      </c>
    </row>
    <row r="6164" spans="1:4">
      <c r="A6164" s="12" t="s">
        <v>18</v>
      </c>
      <c r="B6164" s="12" t="s">
        <v>957</v>
      </c>
      <c r="C6164" s="34">
        <v>85</v>
      </c>
      <c r="D6164" s="34">
        <v>2.5</v>
      </c>
    </row>
    <row r="6165" spans="1:4">
      <c r="A6165" s="12" t="s">
        <v>18</v>
      </c>
      <c r="B6165" s="12" t="s">
        <v>957</v>
      </c>
      <c r="C6165" s="34">
        <v>90</v>
      </c>
      <c r="D6165" s="34">
        <v>0.7</v>
      </c>
    </row>
    <row r="6166" spans="1:4">
      <c r="A6166" s="12" t="s">
        <v>18</v>
      </c>
      <c r="B6166" s="12" t="s">
        <v>957</v>
      </c>
      <c r="C6166" s="34">
        <v>95</v>
      </c>
      <c r="D6166" s="34">
        <v>1.3</v>
      </c>
    </row>
    <row r="6167" spans="1:4">
      <c r="A6167" s="12" t="s">
        <v>18</v>
      </c>
      <c r="B6167" s="12" t="s">
        <v>957</v>
      </c>
      <c r="C6167" s="34">
        <v>100</v>
      </c>
      <c r="D6167" s="34">
        <v>3.2</v>
      </c>
    </row>
    <row r="6168" spans="1:4">
      <c r="A6168" s="12" t="s">
        <v>18</v>
      </c>
      <c r="B6168" s="12" t="s">
        <v>957</v>
      </c>
      <c r="C6168" s="34">
        <v>105</v>
      </c>
      <c r="D6168" s="34">
        <v>4</v>
      </c>
    </row>
    <row r="6169" spans="1:4">
      <c r="A6169" s="12" t="s">
        <v>18</v>
      </c>
      <c r="B6169" s="12" t="s">
        <v>957</v>
      </c>
      <c r="C6169" s="34">
        <v>110</v>
      </c>
      <c r="D6169" s="34">
        <v>2.8</v>
      </c>
    </row>
    <row r="6170" spans="1:4">
      <c r="A6170" s="12" t="s">
        <v>18</v>
      </c>
      <c r="B6170" s="12" t="s">
        <v>957</v>
      </c>
      <c r="C6170" s="34">
        <v>130</v>
      </c>
      <c r="D6170" s="34">
        <v>7.6</v>
      </c>
    </row>
    <row r="6171" spans="1:4">
      <c r="A6171" s="12" t="s">
        <v>18</v>
      </c>
      <c r="B6171" s="12" t="s">
        <v>957</v>
      </c>
      <c r="C6171" s="34">
        <v>135</v>
      </c>
      <c r="D6171" s="34">
        <v>4.2</v>
      </c>
    </row>
    <row r="6172" spans="1:4">
      <c r="A6172" s="12" t="s">
        <v>18</v>
      </c>
      <c r="B6172" s="12" t="s">
        <v>957</v>
      </c>
      <c r="C6172" s="34">
        <v>140</v>
      </c>
      <c r="D6172" s="34">
        <v>6.8</v>
      </c>
    </row>
    <row r="6173" spans="1:4">
      <c r="A6173" s="12" t="s">
        <v>18</v>
      </c>
      <c r="B6173" s="12" t="s">
        <v>957</v>
      </c>
      <c r="C6173" s="34">
        <v>150</v>
      </c>
      <c r="D6173" s="34">
        <v>5.6</v>
      </c>
    </row>
    <row r="6174" spans="1:4">
      <c r="A6174" s="12" t="s">
        <v>18</v>
      </c>
      <c r="B6174" s="12" t="s">
        <v>957</v>
      </c>
      <c r="C6174" s="34">
        <v>170</v>
      </c>
      <c r="D6174" s="34">
        <v>3.7</v>
      </c>
    </row>
    <row r="6175" spans="1:4">
      <c r="A6175" s="12" t="s">
        <v>18</v>
      </c>
      <c r="B6175" s="12" t="s">
        <v>957</v>
      </c>
      <c r="C6175" s="34">
        <v>180</v>
      </c>
      <c r="D6175" s="34">
        <v>8.4</v>
      </c>
    </row>
    <row r="6176" spans="1:4">
      <c r="A6176" s="12" t="s">
        <v>18</v>
      </c>
      <c r="B6176" s="12" t="s">
        <v>957</v>
      </c>
      <c r="C6176" s="34">
        <v>190</v>
      </c>
      <c r="D6176" s="34">
        <v>6.9</v>
      </c>
    </row>
    <row r="6177" spans="1:4">
      <c r="A6177" s="12" t="s">
        <v>18</v>
      </c>
      <c r="B6177" s="12" t="s">
        <v>957</v>
      </c>
      <c r="C6177" s="34">
        <v>200</v>
      </c>
      <c r="D6177" s="34">
        <v>5.0999999999999996</v>
      </c>
    </row>
    <row r="6178" spans="1:4">
      <c r="A6178" s="12" t="s">
        <v>18</v>
      </c>
      <c r="B6178" s="12" t="s">
        <v>957</v>
      </c>
      <c r="C6178" s="34">
        <v>210</v>
      </c>
      <c r="D6178" s="34">
        <v>2.9</v>
      </c>
    </row>
    <row r="6179" spans="1:4">
      <c r="A6179" s="12" t="s">
        <v>18</v>
      </c>
      <c r="B6179" s="12" t="s">
        <v>957</v>
      </c>
      <c r="C6179" s="34">
        <v>220</v>
      </c>
      <c r="D6179" s="34">
        <v>3.5</v>
      </c>
    </row>
    <row r="6180" spans="1:4">
      <c r="A6180" s="12" t="s">
        <v>18</v>
      </c>
      <c r="B6180" s="12" t="s">
        <v>957</v>
      </c>
      <c r="C6180" s="34">
        <v>250</v>
      </c>
      <c r="D6180" s="34">
        <v>1</v>
      </c>
    </row>
    <row r="6181" spans="1:4">
      <c r="A6181" s="34" t="s">
        <v>560</v>
      </c>
      <c r="B6181" s="12" t="s">
        <v>957</v>
      </c>
      <c r="C6181" s="34">
        <v>8</v>
      </c>
      <c r="D6181" s="34">
        <v>0.03</v>
      </c>
    </row>
    <row r="6182" spans="1:4">
      <c r="A6182" s="34" t="s">
        <v>560</v>
      </c>
      <c r="B6182" s="12" t="s">
        <v>957</v>
      </c>
      <c r="C6182" s="34">
        <v>8.5</v>
      </c>
      <c r="D6182" s="34">
        <v>0.03</v>
      </c>
    </row>
    <row r="6183" spans="1:4">
      <c r="A6183" s="34" t="s">
        <v>560</v>
      </c>
      <c r="B6183" s="12" t="s">
        <v>957</v>
      </c>
      <c r="C6183" s="34">
        <v>10.5</v>
      </c>
      <c r="D6183" s="34">
        <v>1.4</v>
      </c>
    </row>
    <row r="6184" spans="1:4">
      <c r="A6184" s="34" t="s">
        <v>560</v>
      </c>
      <c r="B6184" s="12" t="s">
        <v>957</v>
      </c>
      <c r="C6184" s="34">
        <v>11.2</v>
      </c>
      <c r="D6184" s="34">
        <v>1.6</v>
      </c>
    </row>
    <row r="6185" spans="1:4">
      <c r="A6185" s="34" t="s">
        <v>560</v>
      </c>
      <c r="B6185" s="12" t="s">
        <v>957</v>
      </c>
      <c r="C6185" s="34">
        <v>12.5</v>
      </c>
      <c r="D6185" s="34">
        <v>0.9</v>
      </c>
    </row>
    <row r="6186" spans="1:4">
      <c r="A6186" s="34" t="s">
        <v>560</v>
      </c>
      <c r="B6186" s="12" t="s">
        <v>957</v>
      </c>
      <c r="C6186" s="34">
        <v>15.5</v>
      </c>
      <c r="D6186" s="34">
        <v>0.6</v>
      </c>
    </row>
    <row r="6187" spans="1:4">
      <c r="A6187" s="34" t="s">
        <v>560</v>
      </c>
      <c r="B6187" s="12" t="s">
        <v>957</v>
      </c>
      <c r="C6187" s="34">
        <v>16.5</v>
      </c>
      <c r="D6187" s="34">
        <v>0.56999999999999995</v>
      </c>
    </row>
    <row r="6188" spans="1:4">
      <c r="A6188" s="34" t="s">
        <v>560</v>
      </c>
      <c r="B6188" s="12" t="s">
        <v>957</v>
      </c>
      <c r="C6188" s="34">
        <v>16</v>
      </c>
      <c r="D6188" s="34">
        <v>1.9</v>
      </c>
    </row>
    <row r="6189" spans="1:4">
      <c r="A6189" s="34" t="s">
        <v>560</v>
      </c>
      <c r="B6189" s="12" t="s">
        <v>957</v>
      </c>
      <c r="C6189" s="34">
        <v>17</v>
      </c>
      <c r="D6189" s="34">
        <v>0.9</v>
      </c>
    </row>
    <row r="6190" spans="1:4">
      <c r="A6190" s="34" t="s">
        <v>560</v>
      </c>
      <c r="B6190" s="12" t="s">
        <v>957</v>
      </c>
      <c r="C6190" s="34">
        <v>20</v>
      </c>
      <c r="D6190" s="34">
        <v>3.2</v>
      </c>
    </row>
    <row r="6191" spans="1:4">
      <c r="A6191" s="34" t="s">
        <v>560</v>
      </c>
      <c r="B6191" s="12" t="s">
        <v>957</v>
      </c>
      <c r="C6191" s="34">
        <v>22</v>
      </c>
      <c r="D6191" s="34">
        <v>1.3</v>
      </c>
    </row>
    <row r="6192" spans="1:4">
      <c r="A6192" s="34" t="s">
        <v>560</v>
      </c>
      <c r="B6192" s="12" t="s">
        <v>957</v>
      </c>
      <c r="C6192" s="34">
        <v>24</v>
      </c>
      <c r="D6192" s="34">
        <v>1.4</v>
      </c>
    </row>
    <row r="6193" spans="1:4">
      <c r="A6193" s="34" t="s">
        <v>560</v>
      </c>
      <c r="B6193" s="12" t="s">
        <v>957</v>
      </c>
      <c r="C6193" s="34">
        <v>25</v>
      </c>
      <c r="D6193" s="34">
        <v>0.1</v>
      </c>
    </row>
    <row r="6194" spans="1:4">
      <c r="A6194" s="34" t="s">
        <v>560</v>
      </c>
      <c r="B6194" s="12" t="s">
        <v>957</v>
      </c>
      <c r="C6194" s="34">
        <v>30</v>
      </c>
      <c r="D6194" s="34">
        <v>3.2</v>
      </c>
    </row>
    <row r="6195" spans="1:4">
      <c r="A6195" s="34" t="s">
        <v>560</v>
      </c>
      <c r="B6195" s="12" t="s">
        <v>957</v>
      </c>
      <c r="C6195" s="34">
        <v>36</v>
      </c>
      <c r="D6195" s="34">
        <v>2.2999999999999998</v>
      </c>
    </row>
    <row r="6196" spans="1:4">
      <c r="A6196" s="34" t="s">
        <v>560</v>
      </c>
      <c r="B6196" s="12" t="s">
        <v>957</v>
      </c>
      <c r="C6196" s="34">
        <v>52</v>
      </c>
      <c r="D6196" s="34">
        <v>1.3</v>
      </c>
    </row>
    <row r="6197" spans="1:4">
      <c r="A6197" s="34" t="s">
        <v>123</v>
      </c>
      <c r="B6197" s="12" t="s">
        <v>957</v>
      </c>
      <c r="C6197" s="34">
        <v>22</v>
      </c>
      <c r="D6197" s="34">
        <v>0.02</v>
      </c>
    </row>
    <row r="6198" spans="1:4">
      <c r="A6198" s="34" t="s">
        <v>123</v>
      </c>
      <c r="B6198" s="12" t="s">
        <v>957</v>
      </c>
      <c r="C6198" s="34">
        <v>36</v>
      </c>
      <c r="D6198" s="34">
        <v>0.09</v>
      </c>
    </row>
    <row r="6199" spans="1:4">
      <c r="A6199" s="34" t="s">
        <v>123</v>
      </c>
      <c r="B6199" s="12" t="s">
        <v>957</v>
      </c>
      <c r="C6199" s="34">
        <v>41</v>
      </c>
      <c r="D6199" s="34">
        <v>1.7</v>
      </c>
    </row>
    <row r="6200" spans="1:4">
      <c r="A6200" s="34" t="s">
        <v>123</v>
      </c>
      <c r="B6200" s="12" t="s">
        <v>957</v>
      </c>
      <c r="C6200" s="34">
        <v>50</v>
      </c>
      <c r="D6200" s="34">
        <v>0.7</v>
      </c>
    </row>
    <row r="6201" spans="1:4">
      <c r="A6201" s="34" t="s">
        <v>123</v>
      </c>
      <c r="B6201" s="12" t="s">
        <v>957</v>
      </c>
      <c r="C6201" s="34">
        <v>55</v>
      </c>
      <c r="D6201" s="34">
        <v>1</v>
      </c>
    </row>
    <row r="6202" spans="1:4">
      <c r="A6202" s="77" t="s">
        <v>559</v>
      </c>
      <c r="B6202" s="77" t="s">
        <v>958</v>
      </c>
      <c r="C6202" s="77">
        <v>10</v>
      </c>
      <c r="D6202" s="77">
        <v>2</v>
      </c>
    </row>
    <row r="6203" spans="1:4">
      <c r="A6203" s="77" t="s">
        <v>559</v>
      </c>
      <c r="B6203" s="77" t="s">
        <v>958</v>
      </c>
      <c r="C6203" s="77">
        <v>12</v>
      </c>
      <c r="D6203" s="77">
        <v>1</v>
      </c>
    </row>
    <row r="6204" spans="1:4">
      <c r="A6204" s="77" t="s">
        <v>559</v>
      </c>
      <c r="B6204" s="77" t="s">
        <v>958</v>
      </c>
      <c r="C6204" s="77">
        <v>14</v>
      </c>
      <c r="D6204" s="77">
        <v>0.62</v>
      </c>
    </row>
    <row r="6205" spans="1:4">
      <c r="A6205" s="77" t="s">
        <v>559</v>
      </c>
      <c r="B6205" s="77" t="s">
        <v>958</v>
      </c>
      <c r="C6205" s="77">
        <v>16</v>
      </c>
      <c r="D6205" s="77">
        <v>1.5</v>
      </c>
    </row>
    <row r="6206" spans="1:4">
      <c r="A6206" s="77" t="s">
        <v>559</v>
      </c>
      <c r="B6206" s="77" t="s">
        <v>958</v>
      </c>
      <c r="C6206" s="77">
        <v>18</v>
      </c>
      <c r="D6206" s="77">
        <v>1.5</v>
      </c>
    </row>
    <row r="6207" spans="1:4">
      <c r="A6207" s="77" t="s">
        <v>559</v>
      </c>
      <c r="B6207" s="77" t="s">
        <v>958</v>
      </c>
      <c r="C6207" s="77">
        <v>20</v>
      </c>
      <c r="D6207" s="77">
        <v>1.6</v>
      </c>
    </row>
    <row r="6208" spans="1:4">
      <c r="A6208" s="77" t="s">
        <v>559</v>
      </c>
      <c r="B6208" s="77" t="s">
        <v>958</v>
      </c>
      <c r="C6208" s="77">
        <v>22</v>
      </c>
      <c r="D6208" s="77">
        <v>1.6</v>
      </c>
    </row>
    <row r="6209" spans="1:4">
      <c r="A6209" s="77" t="s">
        <v>559</v>
      </c>
      <c r="B6209" s="77" t="s">
        <v>958</v>
      </c>
      <c r="C6209" s="77">
        <v>24</v>
      </c>
      <c r="D6209" s="77">
        <v>0.6</v>
      </c>
    </row>
    <row r="6210" spans="1:4">
      <c r="A6210" s="77" t="s">
        <v>559</v>
      </c>
      <c r="B6210" s="77" t="s">
        <v>958</v>
      </c>
      <c r="C6210" s="77">
        <v>26</v>
      </c>
      <c r="D6210" s="77">
        <v>0.6</v>
      </c>
    </row>
    <row r="6211" spans="1:4">
      <c r="A6211" s="77" t="s">
        <v>559</v>
      </c>
      <c r="B6211" s="77" t="s">
        <v>958</v>
      </c>
      <c r="C6211" s="77">
        <v>28</v>
      </c>
      <c r="D6211" s="77">
        <v>0.5</v>
      </c>
    </row>
    <row r="6212" spans="1:4">
      <c r="A6212" s="77" t="s">
        <v>559</v>
      </c>
      <c r="B6212" s="77" t="s">
        <v>958</v>
      </c>
      <c r="C6212" s="77">
        <v>30</v>
      </c>
      <c r="D6212" s="77">
        <v>1.45</v>
      </c>
    </row>
    <row r="6213" spans="1:4">
      <c r="A6213" s="77" t="s">
        <v>559</v>
      </c>
      <c r="B6213" s="77" t="s">
        <v>958</v>
      </c>
      <c r="C6213" s="77">
        <v>32</v>
      </c>
      <c r="D6213" s="77">
        <v>0.85</v>
      </c>
    </row>
    <row r="6214" spans="1:4">
      <c r="A6214" s="77" t="s">
        <v>559</v>
      </c>
      <c r="B6214" s="77" t="s">
        <v>958</v>
      </c>
      <c r="C6214" s="77">
        <v>34</v>
      </c>
      <c r="D6214" s="77">
        <v>0.7</v>
      </c>
    </row>
    <row r="6215" spans="1:4">
      <c r="A6215" s="77" t="s">
        <v>559</v>
      </c>
      <c r="B6215" s="77" t="s">
        <v>958</v>
      </c>
      <c r="C6215" s="77">
        <v>36</v>
      </c>
      <c r="D6215" s="77">
        <v>1.8</v>
      </c>
    </row>
    <row r="6216" spans="1:4">
      <c r="A6216" s="77" t="s">
        <v>559</v>
      </c>
      <c r="B6216" s="77" t="s">
        <v>958</v>
      </c>
      <c r="C6216" s="77">
        <v>40</v>
      </c>
      <c r="D6216" s="77">
        <v>1</v>
      </c>
    </row>
    <row r="6217" spans="1:4">
      <c r="A6217" s="77" t="s">
        <v>559</v>
      </c>
      <c r="B6217" s="77" t="s">
        <v>958</v>
      </c>
      <c r="C6217" s="77">
        <v>45</v>
      </c>
      <c r="D6217" s="77">
        <v>2.9</v>
      </c>
    </row>
    <row r="6218" spans="1:4">
      <c r="A6218" s="77" t="s">
        <v>559</v>
      </c>
      <c r="B6218" s="77" t="s">
        <v>958</v>
      </c>
      <c r="C6218" s="77">
        <v>50</v>
      </c>
      <c r="D6218" s="77">
        <v>3.2</v>
      </c>
    </row>
    <row r="6219" spans="1:4">
      <c r="A6219" s="77" t="s">
        <v>559</v>
      </c>
      <c r="B6219" s="77" t="s">
        <v>958</v>
      </c>
      <c r="C6219" s="77">
        <v>55</v>
      </c>
      <c r="D6219" s="77">
        <v>0.53</v>
      </c>
    </row>
    <row r="6220" spans="1:4">
      <c r="A6220" s="77" t="s">
        <v>559</v>
      </c>
      <c r="B6220" s="77" t="s">
        <v>958</v>
      </c>
      <c r="C6220" s="77">
        <v>60</v>
      </c>
      <c r="D6220" s="77">
        <v>3.2</v>
      </c>
    </row>
    <row r="6221" spans="1:4">
      <c r="A6221" s="77" t="s">
        <v>559</v>
      </c>
      <c r="B6221" s="77" t="s">
        <v>958</v>
      </c>
      <c r="C6221" s="77">
        <v>65</v>
      </c>
      <c r="D6221" s="77">
        <v>0.55000000000000004</v>
      </c>
    </row>
    <row r="6222" spans="1:4">
      <c r="A6222" s="77" t="s">
        <v>559</v>
      </c>
      <c r="B6222" s="77" t="s">
        <v>958</v>
      </c>
      <c r="C6222" s="77">
        <v>70</v>
      </c>
      <c r="D6222" s="77">
        <v>2.8</v>
      </c>
    </row>
    <row r="6223" spans="1:4">
      <c r="A6223" s="77" t="s">
        <v>559</v>
      </c>
      <c r="B6223" s="77" t="s">
        <v>958</v>
      </c>
      <c r="C6223" s="77">
        <v>80</v>
      </c>
      <c r="D6223" s="77">
        <v>2.6</v>
      </c>
    </row>
    <row r="6224" spans="1:4">
      <c r="A6224" s="77" t="s">
        <v>559</v>
      </c>
      <c r="B6224" s="77" t="s">
        <v>958</v>
      </c>
      <c r="C6224" s="77">
        <v>90</v>
      </c>
      <c r="D6224" s="77">
        <v>2.7</v>
      </c>
    </row>
    <row r="6225" spans="1:4">
      <c r="A6225" s="77" t="s">
        <v>559</v>
      </c>
      <c r="B6225" s="77" t="s">
        <v>958</v>
      </c>
      <c r="C6225" s="77">
        <v>100</v>
      </c>
      <c r="D6225" s="77">
        <v>3.5</v>
      </c>
    </row>
    <row r="6226" spans="1:4">
      <c r="A6226" s="77" t="s">
        <v>559</v>
      </c>
      <c r="B6226" s="77" t="s">
        <v>958</v>
      </c>
      <c r="C6226" s="77">
        <v>110</v>
      </c>
      <c r="D6226" s="77">
        <v>1</v>
      </c>
    </row>
    <row r="6227" spans="1:4">
      <c r="A6227" s="77" t="s">
        <v>559</v>
      </c>
      <c r="B6227" s="77" t="s">
        <v>958</v>
      </c>
      <c r="C6227" s="77">
        <v>120</v>
      </c>
      <c r="D6227" s="77">
        <v>4.2</v>
      </c>
    </row>
    <row r="6228" spans="1:4">
      <c r="A6228" s="77" t="s">
        <v>559</v>
      </c>
      <c r="B6228" s="77" t="s">
        <v>958</v>
      </c>
      <c r="C6228" s="77">
        <v>130</v>
      </c>
      <c r="D6228" s="77">
        <v>2.8</v>
      </c>
    </row>
    <row r="6229" spans="1:4">
      <c r="A6229" s="77" t="s">
        <v>559</v>
      </c>
      <c r="B6229" s="77" t="s">
        <v>958</v>
      </c>
      <c r="C6229" s="77">
        <v>140</v>
      </c>
      <c r="D6229" s="77">
        <v>3.2</v>
      </c>
    </row>
    <row r="6230" spans="1:4">
      <c r="A6230" s="77" t="s">
        <v>559</v>
      </c>
      <c r="B6230" s="77" t="s">
        <v>958</v>
      </c>
      <c r="C6230" s="77">
        <v>150</v>
      </c>
      <c r="D6230" s="77">
        <v>1.2</v>
      </c>
    </row>
    <row r="6231" spans="1:4">
      <c r="A6231" s="77" t="s">
        <v>559</v>
      </c>
      <c r="B6231" s="77" t="s">
        <v>958</v>
      </c>
      <c r="C6231" s="77">
        <v>180</v>
      </c>
      <c r="D6231" s="77">
        <v>3.5</v>
      </c>
    </row>
    <row r="6232" spans="1:4">
      <c r="A6232" s="77" t="s">
        <v>559</v>
      </c>
      <c r="B6232" s="77" t="s">
        <v>958</v>
      </c>
      <c r="C6232" s="77">
        <v>200</v>
      </c>
      <c r="D6232" s="77">
        <v>3</v>
      </c>
    </row>
    <row r="6233" spans="1:4">
      <c r="A6233" s="12" t="s">
        <v>559</v>
      </c>
      <c r="B6233" s="12" t="s">
        <v>959</v>
      </c>
      <c r="C6233" s="34">
        <v>32</v>
      </c>
      <c r="D6233" s="34">
        <v>0.42499999999999999</v>
      </c>
    </row>
    <row r="6234" spans="1:4">
      <c r="A6234" s="12" t="s">
        <v>559</v>
      </c>
      <c r="B6234" s="12" t="s">
        <v>959</v>
      </c>
      <c r="C6234" s="34">
        <v>34</v>
      </c>
      <c r="D6234" s="34">
        <v>1.3</v>
      </c>
    </row>
    <row r="6235" spans="1:4">
      <c r="A6235" s="12" t="s">
        <v>559</v>
      </c>
      <c r="B6235" s="12" t="s">
        <v>959</v>
      </c>
      <c r="C6235" s="34">
        <v>45</v>
      </c>
      <c r="D6235" s="34">
        <v>0.5</v>
      </c>
    </row>
    <row r="6236" spans="1:4">
      <c r="A6236" s="12" t="s">
        <v>559</v>
      </c>
      <c r="B6236" s="12" t="s">
        <v>959</v>
      </c>
      <c r="C6236" s="34">
        <v>50</v>
      </c>
      <c r="D6236" s="34">
        <v>0.05</v>
      </c>
    </row>
    <row r="6237" spans="1:4">
      <c r="A6237" s="12" t="s">
        <v>559</v>
      </c>
      <c r="B6237" s="12" t="s">
        <v>959</v>
      </c>
      <c r="C6237" s="34">
        <v>60</v>
      </c>
      <c r="D6237" s="34">
        <v>5.2</v>
      </c>
    </row>
    <row r="6238" spans="1:4">
      <c r="A6238" s="12" t="s">
        <v>559</v>
      </c>
      <c r="B6238" s="12" t="s">
        <v>959</v>
      </c>
      <c r="C6238" s="34">
        <v>70</v>
      </c>
      <c r="D6238" s="34">
        <v>5.2</v>
      </c>
    </row>
    <row r="6239" spans="1:4">
      <c r="A6239" s="12" t="s">
        <v>559</v>
      </c>
      <c r="B6239" s="12" t="s">
        <v>959</v>
      </c>
      <c r="C6239" s="34">
        <v>80</v>
      </c>
      <c r="D6239" s="34">
        <v>4.3</v>
      </c>
    </row>
    <row r="6240" spans="1:4">
      <c r="A6240" s="12" t="s">
        <v>559</v>
      </c>
      <c r="B6240" s="12" t="s">
        <v>959</v>
      </c>
      <c r="C6240" s="34">
        <v>90</v>
      </c>
      <c r="D6240" s="34">
        <v>5.3</v>
      </c>
    </row>
    <row r="6241" spans="1:4">
      <c r="A6241" s="12" t="s">
        <v>559</v>
      </c>
      <c r="B6241" s="12" t="s">
        <v>959</v>
      </c>
      <c r="C6241" s="34">
        <v>100</v>
      </c>
      <c r="D6241" s="34">
        <v>6.2</v>
      </c>
    </row>
    <row r="6242" spans="1:4">
      <c r="A6242" s="12" t="s">
        <v>559</v>
      </c>
      <c r="B6242" s="12" t="s">
        <v>959</v>
      </c>
      <c r="C6242" s="34">
        <v>110</v>
      </c>
      <c r="D6242" s="34">
        <v>4.2</v>
      </c>
    </row>
    <row r="6243" spans="1:4">
      <c r="A6243" s="12" t="s">
        <v>559</v>
      </c>
      <c r="B6243" s="12" t="s">
        <v>959</v>
      </c>
      <c r="C6243" s="34">
        <v>120</v>
      </c>
      <c r="D6243" s="34">
        <v>6.2</v>
      </c>
    </row>
    <row r="6244" spans="1:4">
      <c r="A6244" s="12" t="s">
        <v>559</v>
      </c>
      <c r="B6244" s="12" t="s">
        <v>959</v>
      </c>
      <c r="C6244" s="34">
        <v>130</v>
      </c>
      <c r="D6244" s="34">
        <v>5.4</v>
      </c>
    </row>
    <row r="6245" spans="1:4">
      <c r="A6245" s="12" t="s">
        <v>559</v>
      </c>
      <c r="B6245" s="12" t="s">
        <v>959</v>
      </c>
      <c r="C6245" s="34">
        <v>150</v>
      </c>
      <c r="D6245" s="34">
        <v>1.7</v>
      </c>
    </row>
    <row r="6246" spans="1:4">
      <c r="A6246" s="12" t="s">
        <v>559</v>
      </c>
      <c r="B6246" s="12" t="s">
        <v>959</v>
      </c>
      <c r="C6246" s="34">
        <v>160</v>
      </c>
      <c r="D6246" s="34">
        <v>5.0999999999999996</v>
      </c>
    </row>
    <row r="6247" spans="1:4">
      <c r="A6247" s="12" t="s">
        <v>559</v>
      </c>
      <c r="B6247" s="12" t="s">
        <v>959</v>
      </c>
      <c r="C6247" s="34">
        <v>170</v>
      </c>
      <c r="D6247" s="34">
        <v>5.2</v>
      </c>
    </row>
    <row r="6248" spans="1:4">
      <c r="A6248" s="12" t="s">
        <v>559</v>
      </c>
      <c r="B6248" s="12" t="s">
        <v>959</v>
      </c>
      <c r="C6248" s="34">
        <v>180</v>
      </c>
      <c r="D6248" s="34">
        <v>5.5</v>
      </c>
    </row>
    <row r="6249" spans="1:4">
      <c r="A6249" s="12" t="s">
        <v>559</v>
      </c>
      <c r="B6249" s="12" t="s">
        <v>959</v>
      </c>
      <c r="C6249" s="34">
        <v>200</v>
      </c>
      <c r="D6249" s="34">
        <v>1.4</v>
      </c>
    </row>
    <row r="6250" spans="1:4">
      <c r="A6250" s="12" t="s">
        <v>559</v>
      </c>
      <c r="B6250" s="12" t="s">
        <v>959</v>
      </c>
      <c r="C6250" s="34">
        <v>210</v>
      </c>
      <c r="D6250" s="34">
        <v>4.8</v>
      </c>
    </row>
    <row r="6251" spans="1:4">
      <c r="A6251" s="12" t="s">
        <v>559</v>
      </c>
      <c r="B6251" s="12" t="s">
        <v>959</v>
      </c>
      <c r="C6251" s="34">
        <v>250</v>
      </c>
      <c r="D6251" s="34">
        <v>4.5</v>
      </c>
    </row>
    <row r="6252" spans="1:4">
      <c r="A6252" s="12" t="s">
        <v>559</v>
      </c>
      <c r="B6252" s="12" t="s">
        <v>959</v>
      </c>
      <c r="C6252" s="34">
        <v>260</v>
      </c>
      <c r="D6252" s="34">
        <v>2.8</v>
      </c>
    </row>
    <row r="6253" spans="1:4">
      <c r="A6253" s="12" t="s">
        <v>559</v>
      </c>
      <c r="B6253" s="34" t="s">
        <v>960</v>
      </c>
      <c r="C6253" s="34">
        <v>32</v>
      </c>
      <c r="D6253" s="34">
        <v>2.2000000000000002</v>
      </c>
    </row>
    <row r="6254" spans="1:4">
      <c r="A6254" s="12" t="s">
        <v>559</v>
      </c>
      <c r="B6254" s="34" t="s">
        <v>960</v>
      </c>
      <c r="C6254" s="34">
        <v>48</v>
      </c>
      <c r="D6254" s="34">
        <v>2.1</v>
      </c>
    </row>
    <row r="6255" spans="1:4">
      <c r="A6255" s="12" t="s">
        <v>559</v>
      </c>
      <c r="B6255" s="34" t="s">
        <v>960</v>
      </c>
      <c r="C6255" s="34">
        <v>50</v>
      </c>
      <c r="D6255" s="34">
        <v>5.5</v>
      </c>
    </row>
    <row r="6256" spans="1:4">
      <c r="A6256" s="12" t="s">
        <v>559</v>
      </c>
      <c r="B6256" s="34" t="s">
        <v>960</v>
      </c>
      <c r="C6256" s="34">
        <v>53</v>
      </c>
      <c r="D6256" s="34">
        <v>9</v>
      </c>
    </row>
    <row r="6257" spans="1:4">
      <c r="A6257" s="12" t="s">
        <v>559</v>
      </c>
      <c r="B6257" s="34" t="s">
        <v>960</v>
      </c>
      <c r="C6257" s="34">
        <v>56</v>
      </c>
      <c r="D6257" s="34">
        <v>5.5</v>
      </c>
    </row>
    <row r="6258" spans="1:4">
      <c r="A6258" s="12" t="s">
        <v>559</v>
      </c>
      <c r="B6258" s="34" t="s">
        <v>960</v>
      </c>
      <c r="C6258" s="34">
        <v>60</v>
      </c>
      <c r="D6258" s="34">
        <v>7.7</v>
      </c>
    </row>
    <row r="6259" spans="1:4">
      <c r="A6259" s="12" t="s">
        <v>559</v>
      </c>
      <c r="B6259" s="34" t="s">
        <v>960</v>
      </c>
      <c r="C6259" s="34">
        <v>61</v>
      </c>
      <c r="D6259" s="34">
        <v>0.3</v>
      </c>
    </row>
    <row r="6260" spans="1:4">
      <c r="A6260" s="12" t="s">
        <v>559</v>
      </c>
      <c r="B6260" s="34" t="s">
        <v>960</v>
      </c>
      <c r="C6260" s="34">
        <v>72</v>
      </c>
      <c r="D6260" s="34">
        <v>2.1</v>
      </c>
    </row>
    <row r="6261" spans="1:4">
      <c r="A6261" s="12" t="s">
        <v>559</v>
      </c>
      <c r="B6261" s="34" t="s">
        <v>960</v>
      </c>
      <c r="C6261" s="34">
        <v>90</v>
      </c>
      <c r="D6261" s="34">
        <v>3.2</v>
      </c>
    </row>
    <row r="6262" spans="1:4">
      <c r="A6262" s="12" t="s">
        <v>559</v>
      </c>
      <c r="B6262" s="34" t="s">
        <v>960</v>
      </c>
      <c r="C6262" s="34">
        <v>105</v>
      </c>
      <c r="D6262" s="34">
        <v>3.1</v>
      </c>
    </row>
    <row r="6263" spans="1:4">
      <c r="A6263" s="12" t="s">
        <v>559</v>
      </c>
      <c r="B6263" s="34" t="s">
        <v>960</v>
      </c>
      <c r="C6263" s="34">
        <v>120</v>
      </c>
      <c r="D6263" s="34">
        <v>5.0999999999999996</v>
      </c>
    </row>
    <row r="6264" spans="1:4">
      <c r="A6264" s="5" t="s">
        <v>8</v>
      </c>
      <c r="B6264" s="5" t="s">
        <v>72</v>
      </c>
      <c r="C6264" s="33">
        <v>25</v>
      </c>
      <c r="D6264" s="33">
        <v>0.8</v>
      </c>
    </row>
    <row r="6265" spans="1:4">
      <c r="A6265" s="5" t="s">
        <v>8</v>
      </c>
      <c r="B6265" s="5" t="s">
        <v>72</v>
      </c>
      <c r="C6265" s="33">
        <v>35</v>
      </c>
      <c r="D6265" s="33">
        <v>2.1</v>
      </c>
    </row>
    <row r="6266" spans="1:4">
      <c r="A6266" s="5" t="s">
        <v>8</v>
      </c>
      <c r="B6266" s="5" t="s">
        <v>72</v>
      </c>
      <c r="C6266" s="33">
        <v>40</v>
      </c>
      <c r="D6266" s="33">
        <v>1.2</v>
      </c>
    </row>
    <row r="6267" spans="1:4">
      <c r="A6267" s="5" t="s">
        <v>8</v>
      </c>
      <c r="B6267" s="5" t="s">
        <v>72</v>
      </c>
      <c r="C6267" s="33">
        <v>42</v>
      </c>
      <c r="D6267" s="33">
        <v>3.6</v>
      </c>
    </row>
    <row r="6268" spans="1:4">
      <c r="A6268" s="5" t="s">
        <v>8</v>
      </c>
      <c r="B6268" s="5" t="s">
        <v>72</v>
      </c>
      <c r="C6268" s="33">
        <v>50</v>
      </c>
      <c r="D6268" s="33">
        <v>2.5</v>
      </c>
    </row>
    <row r="6269" spans="1:4">
      <c r="A6269" s="5" t="s">
        <v>8</v>
      </c>
      <c r="B6269" s="5" t="s">
        <v>72</v>
      </c>
      <c r="C6269" s="33">
        <v>80</v>
      </c>
      <c r="D6269" s="33">
        <v>1.1000000000000001</v>
      </c>
    </row>
    <row r="6270" spans="1:4">
      <c r="A6270" s="5" t="s">
        <v>8</v>
      </c>
      <c r="B6270" s="5" t="s">
        <v>72</v>
      </c>
      <c r="C6270" s="33">
        <v>90</v>
      </c>
      <c r="D6270" s="33">
        <v>1</v>
      </c>
    </row>
    <row r="6271" spans="1:4">
      <c r="A6271" s="5" t="s">
        <v>8</v>
      </c>
      <c r="B6271" s="5" t="s">
        <v>72</v>
      </c>
      <c r="C6271" s="33">
        <v>100</v>
      </c>
      <c r="D6271" s="33">
        <v>2</v>
      </c>
    </row>
    <row r="6272" spans="1:4">
      <c r="A6272" s="5" t="s">
        <v>8</v>
      </c>
      <c r="B6272" s="5" t="s">
        <v>72</v>
      </c>
      <c r="C6272" s="33">
        <v>120</v>
      </c>
      <c r="D6272" s="33">
        <v>1.8</v>
      </c>
    </row>
    <row r="6273" spans="1:4">
      <c r="A6273" s="5" t="s">
        <v>8</v>
      </c>
      <c r="B6273" s="5" t="s">
        <v>72</v>
      </c>
      <c r="C6273" s="33">
        <v>140</v>
      </c>
      <c r="D6273" s="33">
        <v>5</v>
      </c>
    </row>
    <row r="6274" spans="1:4">
      <c r="A6274" s="5" t="s">
        <v>8</v>
      </c>
      <c r="B6274" s="5" t="s">
        <v>72</v>
      </c>
      <c r="C6274" s="33">
        <v>150</v>
      </c>
      <c r="D6274" s="33">
        <v>1</v>
      </c>
    </row>
    <row r="6275" spans="1:4">
      <c r="A6275" s="5" t="s">
        <v>8</v>
      </c>
      <c r="B6275" s="5" t="s">
        <v>72</v>
      </c>
      <c r="C6275" s="33">
        <v>180</v>
      </c>
      <c r="D6275" s="33">
        <v>2.5</v>
      </c>
    </row>
    <row r="6276" spans="1:4">
      <c r="A6276" s="5" t="s">
        <v>8</v>
      </c>
      <c r="B6276" s="5" t="s">
        <v>72</v>
      </c>
      <c r="C6276" s="33">
        <v>200</v>
      </c>
      <c r="D6276" s="33">
        <v>5</v>
      </c>
    </row>
    <row r="6277" spans="1:4">
      <c r="A6277" s="5" t="s">
        <v>8</v>
      </c>
      <c r="B6277" s="5" t="s">
        <v>72</v>
      </c>
      <c r="C6277" s="33">
        <v>230</v>
      </c>
      <c r="D6277" s="33">
        <v>3.5</v>
      </c>
    </row>
    <row r="6278" spans="1:4">
      <c r="A6278" s="5" t="s">
        <v>8</v>
      </c>
      <c r="B6278" s="5" t="s">
        <v>72</v>
      </c>
      <c r="C6278" s="33">
        <v>250</v>
      </c>
      <c r="D6278" s="33">
        <v>2.1</v>
      </c>
    </row>
    <row r="6279" spans="1:4">
      <c r="A6279" s="5" t="s">
        <v>8</v>
      </c>
      <c r="B6279" s="5" t="s">
        <v>72</v>
      </c>
      <c r="C6279" s="33">
        <v>280</v>
      </c>
      <c r="D6279" s="33">
        <v>1.4</v>
      </c>
    </row>
    <row r="6280" spans="1:4">
      <c r="A6280" s="5" t="s">
        <v>8</v>
      </c>
      <c r="B6280" s="5" t="s">
        <v>72</v>
      </c>
      <c r="C6280" s="33">
        <v>380</v>
      </c>
      <c r="D6280" s="33">
        <v>0.3</v>
      </c>
    </row>
    <row r="6281" spans="1:4">
      <c r="A6281" s="5" t="s">
        <v>500</v>
      </c>
      <c r="B6281" s="5" t="s">
        <v>72</v>
      </c>
      <c r="C6281" s="33" t="s">
        <v>510</v>
      </c>
      <c r="D6281" s="33">
        <v>2.5</v>
      </c>
    </row>
    <row r="6282" spans="1:4">
      <c r="A6282" s="5" t="s">
        <v>500</v>
      </c>
      <c r="B6282" s="5" t="s">
        <v>72</v>
      </c>
      <c r="C6282" s="33" t="s">
        <v>519</v>
      </c>
      <c r="D6282" s="33">
        <v>2.6</v>
      </c>
    </row>
    <row r="6283" spans="1:4">
      <c r="A6283" s="5" t="s">
        <v>500</v>
      </c>
      <c r="B6283" s="5" t="s">
        <v>72</v>
      </c>
      <c r="C6283" s="33" t="s">
        <v>522</v>
      </c>
      <c r="D6283" s="33">
        <v>3.5</v>
      </c>
    </row>
    <row r="6284" spans="1:4">
      <c r="A6284" s="5" t="s">
        <v>500</v>
      </c>
      <c r="B6284" s="5" t="s">
        <v>72</v>
      </c>
      <c r="C6284" s="33" t="s">
        <v>525</v>
      </c>
      <c r="D6284" s="33">
        <v>2.8</v>
      </c>
    </row>
    <row r="6285" spans="1:4">
      <c r="A6285" s="5" t="s">
        <v>500</v>
      </c>
      <c r="B6285" s="5" t="s">
        <v>72</v>
      </c>
      <c r="C6285" s="33" t="s">
        <v>527</v>
      </c>
      <c r="D6285" s="33">
        <v>5</v>
      </c>
    </row>
    <row r="6286" spans="1:4">
      <c r="A6286" s="12" t="s">
        <v>561</v>
      </c>
      <c r="B6286" s="12" t="s">
        <v>54</v>
      </c>
      <c r="C6286" s="34">
        <v>0.5</v>
      </c>
      <c r="D6286" s="34">
        <v>1.5</v>
      </c>
    </row>
    <row r="6287" spans="1:4">
      <c r="A6287" s="12" t="s">
        <v>561</v>
      </c>
      <c r="B6287" s="12" t="s">
        <v>54</v>
      </c>
      <c r="C6287" s="34">
        <v>0.52</v>
      </c>
      <c r="D6287" s="34">
        <v>0.4</v>
      </c>
    </row>
    <row r="6288" spans="1:4">
      <c r="A6288" s="12" t="s">
        <v>561</v>
      </c>
      <c r="B6288" s="12" t="s">
        <v>54</v>
      </c>
      <c r="C6288" s="34">
        <v>0.6</v>
      </c>
      <c r="D6288" s="34">
        <v>2</v>
      </c>
    </row>
    <row r="6289" spans="1:4">
      <c r="A6289" s="12" t="s">
        <v>561</v>
      </c>
      <c r="B6289" s="12" t="s">
        <v>54</v>
      </c>
      <c r="C6289" s="34">
        <v>0.7</v>
      </c>
      <c r="D6289" s="34">
        <v>2.7</v>
      </c>
    </row>
    <row r="6290" spans="1:4">
      <c r="A6290" s="12" t="s">
        <v>561</v>
      </c>
      <c r="B6290" s="12" t="s">
        <v>54</v>
      </c>
      <c r="C6290" s="34">
        <v>0.8</v>
      </c>
      <c r="D6290" s="34">
        <v>1.4</v>
      </c>
    </row>
    <row r="6291" spans="1:4">
      <c r="A6291" s="12" t="s">
        <v>561</v>
      </c>
      <c r="B6291" s="12" t="s">
        <v>54</v>
      </c>
      <c r="C6291" s="34">
        <v>1</v>
      </c>
      <c r="D6291" s="34">
        <v>2.2999999999999998</v>
      </c>
    </row>
    <row r="6292" spans="1:4">
      <c r="A6292" s="12" t="s">
        <v>561</v>
      </c>
      <c r="B6292" s="12" t="s">
        <v>54</v>
      </c>
      <c r="C6292" s="34">
        <v>1.2</v>
      </c>
      <c r="D6292" s="34">
        <v>0.5</v>
      </c>
    </row>
    <row r="6293" spans="1:4">
      <c r="A6293" s="12" t="s">
        <v>561</v>
      </c>
      <c r="B6293" s="12" t="s">
        <v>54</v>
      </c>
      <c r="C6293" s="34">
        <v>1.5</v>
      </c>
      <c r="D6293" s="34">
        <v>1.7</v>
      </c>
    </row>
    <row r="6294" spans="1:4">
      <c r="A6294" s="12" t="s">
        <v>561</v>
      </c>
      <c r="B6294" s="12" t="s">
        <v>54</v>
      </c>
      <c r="C6294" s="34">
        <v>1.6</v>
      </c>
      <c r="D6294" s="34">
        <v>0.78</v>
      </c>
    </row>
    <row r="6295" spans="1:4">
      <c r="A6295" s="12" t="s">
        <v>561</v>
      </c>
      <c r="B6295" s="12" t="s">
        <v>54</v>
      </c>
      <c r="C6295" s="34">
        <v>1.7</v>
      </c>
      <c r="D6295" s="34">
        <v>2.1</v>
      </c>
    </row>
    <row r="6296" spans="1:4">
      <c r="A6296" s="12" t="s">
        <v>561</v>
      </c>
      <c r="B6296" s="12" t="s">
        <v>54</v>
      </c>
      <c r="C6296" s="34">
        <v>2</v>
      </c>
      <c r="D6296" s="34">
        <v>2.9</v>
      </c>
    </row>
    <row r="6297" spans="1:4">
      <c r="A6297" s="12" t="s">
        <v>561</v>
      </c>
      <c r="B6297" s="12" t="s">
        <v>54</v>
      </c>
      <c r="C6297" s="34">
        <v>2.5</v>
      </c>
      <c r="D6297" s="34">
        <v>2.2999999999999998</v>
      </c>
    </row>
    <row r="6298" spans="1:4">
      <c r="A6298" s="34" t="s">
        <v>13</v>
      </c>
      <c r="B6298" s="12" t="s">
        <v>54</v>
      </c>
      <c r="C6298" s="34">
        <v>2</v>
      </c>
      <c r="D6298" s="34">
        <v>3.6</v>
      </c>
    </row>
    <row r="6299" spans="1:4">
      <c r="A6299" s="34" t="s">
        <v>13</v>
      </c>
      <c r="B6299" s="12" t="s">
        <v>54</v>
      </c>
      <c r="C6299" s="34">
        <v>3</v>
      </c>
      <c r="D6299" s="34">
        <v>2.2999999999999998</v>
      </c>
    </row>
    <row r="6300" spans="1:4">
      <c r="A6300" s="34" t="s">
        <v>13</v>
      </c>
      <c r="B6300" s="12" t="s">
        <v>54</v>
      </c>
      <c r="C6300" s="34">
        <v>3.5</v>
      </c>
      <c r="D6300" s="34">
        <v>3.8</v>
      </c>
    </row>
    <row r="6301" spans="1:4">
      <c r="A6301" s="34" t="s">
        <v>13</v>
      </c>
      <c r="B6301" s="12" t="s">
        <v>54</v>
      </c>
      <c r="C6301" s="34">
        <v>4</v>
      </c>
      <c r="D6301" s="34">
        <v>1.7</v>
      </c>
    </row>
    <row r="6302" spans="1:4">
      <c r="A6302" s="34" t="s">
        <v>13</v>
      </c>
      <c r="B6302" s="12" t="s">
        <v>54</v>
      </c>
      <c r="C6302" s="34">
        <v>5</v>
      </c>
      <c r="D6302" s="34">
        <v>4.7</v>
      </c>
    </row>
    <row r="6303" spans="1:4">
      <c r="A6303" s="34" t="s">
        <v>13</v>
      </c>
      <c r="B6303" s="12" t="s">
        <v>54</v>
      </c>
      <c r="C6303" s="34">
        <v>6</v>
      </c>
      <c r="D6303" s="34">
        <v>4.2</v>
      </c>
    </row>
    <row r="6304" spans="1:4">
      <c r="A6304" s="34" t="s">
        <v>13</v>
      </c>
      <c r="B6304" s="12" t="s">
        <v>54</v>
      </c>
      <c r="C6304" s="34">
        <v>7</v>
      </c>
      <c r="D6304" s="34">
        <v>2.5</v>
      </c>
    </row>
    <row r="6305" spans="1:4">
      <c r="A6305" s="34" t="s">
        <v>13</v>
      </c>
      <c r="B6305" s="12" t="s">
        <v>54</v>
      </c>
      <c r="C6305" s="34">
        <v>8</v>
      </c>
      <c r="D6305" s="34">
        <v>4.7</v>
      </c>
    </row>
    <row r="6306" spans="1:4">
      <c r="A6306" s="34" t="s">
        <v>13</v>
      </c>
      <c r="B6306" s="12" t="s">
        <v>54</v>
      </c>
      <c r="C6306" s="34">
        <v>10</v>
      </c>
      <c r="D6306" s="34">
        <v>3.5</v>
      </c>
    </row>
    <row r="6307" spans="1:4">
      <c r="A6307" s="34" t="s">
        <v>13</v>
      </c>
      <c r="B6307" s="12" t="s">
        <v>54</v>
      </c>
      <c r="C6307" s="34">
        <v>12</v>
      </c>
      <c r="D6307" s="34">
        <v>5.7</v>
      </c>
    </row>
    <row r="6308" spans="1:4">
      <c r="A6308" s="34" t="s">
        <v>13</v>
      </c>
      <c r="B6308" s="12" t="s">
        <v>54</v>
      </c>
      <c r="C6308" s="34">
        <v>14</v>
      </c>
      <c r="D6308" s="34">
        <v>3.8</v>
      </c>
    </row>
    <row r="6309" spans="1:4">
      <c r="A6309" s="34" t="s">
        <v>13</v>
      </c>
      <c r="B6309" s="12" t="s">
        <v>54</v>
      </c>
      <c r="C6309" s="34">
        <v>16</v>
      </c>
      <c r="D6309" s="34">
        <v>6.6</v>
      </c>
    </row>
    <row r="6310" spans="1:4">
      <c r="A6310" s="34" t="s">
        <v>13</v>
      </c>
      <c r="B6310" s="12" t="s">
        <v>54</v>
      </c>
      <c r="C6310" s="34">
        <v>18</v>
      </c>
      <c r="D6310" s="34">
        <v>4.8</v>
      </c>
    </row>
    <row r="6311" spans="1:4">
      <c r="A6311" s="34" t="s">
        <v>13</v>
      </c>
      <c r="B6311" s="12" t="s">
        <v>54</v>
      </c>
      <c r="C6311" s="34">
        <v>20</v>
      </c>
      <c r="D6311" s="34">
        <v>1.4</v>
      </c>
    </row>
    <row r="6312" spans="1:4">
      <c r="A6312" s="34" t="s">
        <v>13</v>
      </c>
      <c r="B6312" s="12" t="s">
        <v>54</v>
      </c>
      <c r="C6312" s="34">
        <v>25</v>
      </c>
      <c r="D6312" s="34">
        <v>1.7</v>
      </c>
    </row>
    <row r="6313" spans="1:4">
      <c r="A6313" s="34" t="s">
        <v>13</v>
      </c>
      <c r="B6313" s="12" t="s">
        <v>54</v>
      </c>
      <c r="C6313" s="34">
        <v>30</v>
      </c>
      <c r="D6313" s="34">
        <v>4.2</v>
      </c>
    </row>
    <row r="6314" spans="1:4">
      <c r="A6314" s="34" t="s">
        <v>561</v>
      </c>
      <c r="B6314" s="71" t="s">
        <v>53</v>
      </c>
      <c r="C6314" s="34">
        <v>0.5</v>
      </c>
      <c r="D6314" s="34">
        <v>1.2</v>
      </c>
    </row>
    <row r="6315" spans="1:4">
      <c r="A6315" s="34" t="s">
        <v>561</v>
      </c>
      <c r="B6315" s="71" t="s">
        <v>53</v>
      </c>
      <c r="C6315" s="34">
        <v>0.7</v>
      </c>
      <c r="D6315" s="34">
        <v>4.4000000000000004</v>
      </c>
    </row>
    <row r="6316" spans="1:4">
      <c r="A6316" s="34" t="s">
        <v>561</v>
      </c>
      <c r="B6316" s="71" t="s">
        <v>53</v>
      </c>
      <c r="C6316" s="34">
        <v>0.8</v>
      </c>
      <c r="D6316" s="34">
        <v>5</v>
      </c>
    </row>
    <row r="6317" spans="1:4">
      <c r="A6317" s="34" t="s">
        <v>561</v>
      </c>
      <c r="B6317" s="71" t="s">
        <v>53</v>
      </c>
      <c r="C6317" s="34">
        <v>1</v>
      </c>
      <c r="D6317" s="34">
        <v>5.3</v>
      </c>
    </row>
    <row r="6318" spans="1:4">
      <c r="A6318" s="34" t="s">
        <v>561</v>
      </c>
      <c r="B6318" s="71" t="s">
        <v>53</v>
      </c>
      <c r="C6318" s="34">
        <v>1.2</v>
      </c>
      <c r="D6318" s="34">
        <v>6.6</v>
      </c>
    </row>
    <row r="6319" spans="1:4">
      <c r="A6319" s="34" t="s">
        <v>561</v>
      </c>
      <c r="B6319" s="71" t="s">
        <v>53</v>
      </c>
      <c r="C6319" s="34">
        <v>1.5</v>
      </c>
      <c r="D6319" s="34">
        <v>9.9</v>
      </c>
    </row>
    <row r="6320" spans="1:4">
      <c r="A6320" s="34" t="s">
        <v>561</v>
      </c>
      <c r="B6320" s="71" t="s">
        <v>53</v>
      </c>
      <c r="C6320" s="34">
        <v>1.6</v>
      </c>
      <c r="D6320" s="34">
        <v>1.1000000000000001</v>
      </c>
    </row>
    <row r="6321" spans="1:4">
      <c r="A6321" s="34" t="s">
        <v>561</v>
      </c>
      <c r="B6321" s="71" t="s">
        <v>53</v>
      </c>
      <c r="C6321" s="34">
        <v>2</v>
      </c>
      <c r="D6321" s="34">
        <v>3.2</v>
      </c>
    </row>
    <row r="6322" spans="1:4">
      <c r="A6322" s="34" t="s">
        <v>561</v>
      </c>
      <c r="B6322" s="71" t="s">
        <v>53</v>
      </c>
      <c r="C6322" s="34">
        <v>2.5</v>
      </c>
      <c r="D6322" s="34">
        <v>6.5</v>
      </c>
    </row>
    <row r="6323" spans="1:4">
      <c r="A6323" s="34" t="s">
        <v>561</v>
      </c>
      <c r="B6323" s="71" t="s">
        <v>53</v>
      </c>
      <c r="C6323" s="34">
        <v>3</v>
      </c>
      <c r="D6323" s="34">
        <v>1</v>
      </c>
    </row>
    <row r="6324" spans="1:4">
      <c r="A6324" s="12" t="s">
        <v>8</v>
      </c>
      <c r="B6324" s="71" t="s">
        <v>50</v>
      </c>
      <c r="C6324" s="12">
        <v>70</v>
      </c>
      <c r="D6324" s="12">
        <v>1.4</v>
      </c>
    </row>
    <row r="6325" spans="1:4">
      <c r="A6325" s="12" t="s">
        <v>8</v>
      </c>
      <c r="B6325" s="71" t="s">
        <v>50</v>
      </c>
      <c r="C6325" s="12">
        <v>75</v>
      </c>
      <c r="D6325" s="12">
        <v>3.5</v>
      </c>
    </row>
    <row r="6326" spans="1:4">
      <c r="A6326" s="12" t="s">
        <v>8</v>
      </c>
      <c r="B6326" s="71" t="s">
        <v>50</v>
      </c>
      <c r="C6326" s="12">
        <v>80</v>
      </c>
      <c r="D6326" s="12">
        <v>5</v>
      </c>
    </row>
    <row r="6327" spans="1:4">
      <c r="A6327" s="12" t="s">
        <v>8</v>
      </c>
      <c r="B6327" s="71" t="s">
        <v>50</v>
      </c>
      <c r="C6327" s="12">
        <v>85</v>
      </c>
      <c r="D6327" s="12">
        <v>0.4</v>
      </c>
    </row>
    <row r="6328" spans="1:4">
      <c r="A6328" s="12" t="s">
        <v>8</v>
      </c>
      <c r="B6328" s="71" t="s">
        <v>50</v>
      </c>
      <c r="C6328" s="12">
        <v>90</v>
      </c>
      <c r="D6328" s="12">
        <v>4.5</v>
      </c>
    </row>
    <row r="6329" spans="1:4">
      <c r="A6329" s="12" t="s">
        <v>8</v>
      </c>
      <c r="B6329" s="71" t="s">
        <v>50</v>
      </c>
      <c r="C6329" s="12">
        <v>100</v>
      </c>
      <c r="D6329" s="12">
        <v>1.5</v>
      </c>
    </row>
    <row r="6330" spans="1:4">
      <c r="A6330" s="12" t="s">
        <v>8</v>
      </c>
      <c r="B6330" s="71" t="s">
        <v>50</v>
      </c>
      <c r="C6330" s="12">
        <v>105</v>
      </c>
      <c r="D6330" s="12">
        <v>6.5</v>
      </c>
    </row>
    <row r="6331" spans="1:4">
      <c r="A6331" s="12" t="s">
        <v>8</v>
      </c>
      <c r="B6331" s="71" t="s">
        <v>50</v>
      </c>
      <c r="C6331" s="12">
        <v>110</v>
      </c>
      <c r="D6331" s="12">
        <v>3.5</v>
      </c>
    </row>
    <row r="6332" spans="1:4">
      <c r="A6332" s="12" t="s">
        <v>8</v>
      </c>
      <c r="B6332" s="71" t="s">
        <v>50</v>
      </c>
      <c r="C6332" s="12">
        <v>120</v>
      </c>
      <c r="D6332" s="12">
        <v>1</v>
      </c>
    </row>
    <row r="6333" spans="1:4">
      <c r="A6333" s="12" t="s">
        <v>8</v>
      </c>
      <c r="B6333" s="71" t="s">
        <v>50</v>
      </c>
      <c r="C6333" s="12">
        <v>130</v>
      </c>
      <c r="D6333" s="12">
        <v>0.5</v>
      </c>
    </row>
    <row r="6334" spans="1:4">
      <c r="A6334" s="12" t="s">
        <v>8</v>
      </c>
      <c r="B6334" s="71" t="s">
        <v>50</v>
      </c>
      <c r="C6334" s="12">
        <v>150</v>
      </c>
      <c r="D6334" s="12">
        <v>3.5</v>
      </c>
    </row>
    <row r="6335" spans="1:4">
      <c r="A6335" s="12" t="s">
        <v>8</v>
      </c>
      <c r="B6335" s="71" t="s">
        <v>50</v>
      </c>
      <c r="C6335" s="12">
        <v>170</v>
      </c>
      <c r="D6335" s="12">
        <v>4.5</v>
      </c>
    </row>
    <row r="6336" spans="1:4">
      <c r="A6336" s="12" t="s">
        <v>8</v>
      </c>
      <c r="B6336" s="71" t="s">
        <v>50</v>
      </c>
      <c r="C6336" s="12">
        <v>180</v>
      </c>
      <c r="D6336" s="12">
        <v>4.8</v>
      </c>
    </row>
    <row r="6337" spans="1:4">
      <c r="A6337" s="12" t="s">
        <v>8</v>
      </c>
      <c r="B6337" s="71" t="s">
        <v>50</v>
      </c>
      <c r="C6337" s="12">
        <v>220</v>
      </c>
      <c r="D6337" s="12">
        <v>1.4</v>
      </c>
    </row>
    <row r="6338" spans="1:4">
      <c r="A6338" s="12" t="s">
        <v>500</v>
      </c>
      <c r="B6338" s="71" t="s">
        <v>50</v>
      </c>
      <c r="C6338" s="12" t="s">
        <v>908</v>
      </c>
      <c r="D6338" s="12">
        <v>0.4</v>
      </c>
    </row>
    <row r="6339" spans="1:4">
      <c r="A6339" s="12" t="s">
        <v>500</v>
      </c>
      <c r="B6339" s="71" t="s">
        <v>50</v>
      </c>
      <c r="C6339" s="12" t="s">
        <v>961</v>
      </c>
      <c r="D6339" s="12">
        <v>1.1000000000000001</v>
      </c>
    </row>
    <row r="6340" spans="1:4">
      <c r="A6340" s="12" t="s">
        <v>500</v>
      </c>
      <c r="B6340" s="71" t="s">
        <v>50</v>
      </c>
      <c r="C6340" s="12" t="s">
        <v>909</v>
      </c>
      <c r="D6340" s="12">
        <v>0.5</v>
      </c>
    </row>
    <row r="6341" spans="1:4">
      <c r="A6341" s="12" t="s">
        <v>500</v>
      </c>
      <c r="B6341" s="71" t="s">
        <v>50</v>
      </c>
      <c r="C6341" s="12" t="s">
        <v>962</v>
      </c>
      <c r="D6341" s="12">
        <v>0.8</v>
      </c>
    </row>
    <row r="6342" spans="1:4">
      <c r="A6342" s="12" t="s">
        <v>500</v>
      </c>
      <c r="B6342" s="71" t="s">
        <v>50</v>
      </c>
      <c r="C6342" s="12" t="s">
        <v>963</v>
      </c>
      <c r="D6342" s="12">
        <v>0.4</v>
      </c>
    </row>
    <row r="6343" spans="1:4">
      <c r="A6343" s="5" t="s">
        <v>13</v>
      </c>
      <c r="B6343" s="35" t="s">
        <v>48</v>
      </c>
      <c r="C6343" s="33">
        <v>1.55</v>
      </c>
      <c r="D6343" s="33">
        <v>1.5</v>
      </c>
    </row>
    <row r="6344" spans="1:4">
      <c r="A6344" s="5" t="s">
        <v>13</v>
      </c>
      <c r="B6344" s="35" t="s">
        <v>48</v>
      </c>
      <c r="C6344" s="33">
        <v>2.0499999999999998</v>
      </c>
      <c r="D6344" s="33">
        <v>1.4</v>
      </c>
    </row>
    <row r="6345" spans="1:4">
      <c r="A6345" s="5" t="s">
        <v>13</v>
      </c>
      <c r="B6345" s="35" t="s">
        <v>48</v>
      </c>
      <c r="C6345" s="33">
        <v>2</v>
      </c>
      <c r="D6345" s="33">
        <v>1.5</v>
      </c>
    </row>
    <row r="6346" spans="1:4">
      <c r="A6346" s="5" t="s">
        <v>13</v>
      </c>
      <c r="B6346" s="35" t="s">
        <v>48</v>
      </c>
      <c r="C6346" s="33">
        <v>2.5</v>
      </c>
      <c r="D6346" s="33">
        <v>0.5</v>
      </c>
    </row>
    <row r="6347" spans="1:4">
      <c r="A6347" s="5" t="s">
        <v>13</v>
      </c>
      <c r="B6347" s="35" t="s">
        <v>48</v>
      </c>
      <c r="C6347" s="33">
        <v>3</v>
      </c>
      <c r="D6347" s="33">
        <v>2.2000000000000002</v>
      </c>
    </row>
    <row r="6348" spans="1:4">
      <c r="A6348" s="5" t="s">
        <v>13</v>
      </c>
      <c r="B6348" s="35" t="s">
        <v>48</v>
      </c>
      <c r="C6348" s="33">
        <v>4</v>
      </c>
      <c r="D6348" s="33">
        <v>5.7</v>
      </c>
    </row>
    <row r="6349" spans="1:4">
      <c r="A6349" s="5" t="s">
        <v>13</v>
      </c>
      <c r="B6349" s="35" t="s">
        <v>48</v>
      </c>
      <c r="C6349" s="33">
        <v>4.05</v>
      </c>
      <c r="D6349" s="33">
        <v>2.5</v>
      </c>
    </row>
    <row r="6350" spans="1:4">
      <c r="A6350" s="5" t="s">
        <v>13</v>
      </c>
      <c r="B6350" s="35" t="s">
        <v>48</v>
      </c>
      <c r="C6350" s="33">
        <v>4.55</v>
      </c>
      <c r="D6350" s="33">
        <v>0.5</v>
      </c>
    </row>
    <row r="6351" spans="1:4">
      <c r="A6351" s="5" t="s">
        <v>13</v>
      </c>
      <c r="B6351" s="35" t="s">
        <v>48</v>
      </c>
      <c r="C6351" s="33">
        <v>5</v>
      </c>
      <c r="D6351" s="33">
        <v>5.5</v>
      </c>
    </row>
    <row r="6352" spans="1:4">
      <c r="A6352" s="5" t="s">
        <v>13</v>
      </c>
      <c r="B6352" s="35" t="s">
        <v>48</v>
      </c>
      <c r="C6352" s="33">
        <v>5.05</v>
      </c>
      <c r="D6352" s="33">
        <v>0.4</v>
      </c>
    </row>
    <row r="6353" spans="1:4">
      <c r="A6353" s="5" t="s">
        <v>13</v>
      </c>
      <c r="B6353" s="35" t="s">
        <v>48</v>
      </c>
      <c r="C6353" s="33">
        <v>6</v>
      </c>
      <c r="D6353" s="33">
        <v>1.2</v>
      </c>
    </row>
    <row r="6354" spans="1:4">
      <c r="A6354" s="5" t="s">
        <v>13</v>
      </c>
      <c r="B6354" s="35" t="s">
        <v>48</v>
      </c>
      <c r="C6354" s="33">
        <v>6.05</v>
      </c>
      <c r="D6354" s="33">
        <v>0.4</v>
      </c>
    </row>
    <row r="6355" spans="1:4">
      <c r="A6355" s="5" t="s">
        <v>13</v>
      </c>
      <c r="B6355" s="35" t="s">
        <v>48</v>
      </c>
      <c r="C6355" s="33">
        <v>7.05</v>
      </c>
      <c r="D6355" s="33">
        <v>0.45</v>
      </c>
    </row>
    <row r="6356" spans="1:4">
      <c r="A6356" s="5" t="s">
        <v>13</v>
      </c>
      <c r="B6356" s="35" t="s">
        <v>48</v>
      </c>
      <c r="C6356" s="33">
        <v>8</v>
      </c>
      <c r="D6356" s="33">
        <v>3.2</v>
      </c>
    </row>
    <row r="6357" spans="1:4">
      <c r="A6357" s="5" t="s">
        <v>13</v>
      </c>
      <c r="B6357" s="35" t="s">
        <v>48</v>
      </c>
      <c r="C6357" s="33">
        <v>10</v>
      </c>
      <c r="D6357" s="33">
        <v>2.8</v>
      </c>
    </row>
    <row r="6358" spans="1:4">
      <c r="A6358" s="5" t="s">
        <v>13</v>
      </c>
      <c r="B6358" s="35" t="s">
        <v>48</v>
      </c>
      <c r="C6358" s="33">
        <v>11</v>
      </c>
      <c r="D6358" s="33">
        <v>2.1</v>
      </c>
    </row>
    <row r="6359" spans="1:4">
      <c r="A6359" s="5" t="s">
        <v>13</v>
      </c>
      <c r="B6359" s="35" t="s">
        <v>48</v>
      </c>
      <c r="C6359" s="33">
        <v>12</v>
      </c>
      <c r="D6359" s="33">
        <v>1.5</v>
      </c>
    </row>
    <row r="6360" spans="1:4">
      <c r="A6360" s="5" t="s">
        <v>13</v>
      </c>
      <c r="B6360" s="35" t="s">
        <v>48</v>
      </c>
      <c r="C6360" s="33">
        <v>14</v>
      </c>
      <c r="D6360" s="33">
        <v>2.5</v>
      </c>
    </row>
    <row r="6361" spans="1:4">
      <c r="A6361" s="5" t="s">
        <v>13</v>
      </c>
      <c r="B6361" s="35" t="s">
        <v>48</v>
      </c>
      <c r="C6361" s="33">
        <v>16</v>
      </c>
      <c r="D6361" s="33">
        <v>3.2</v>
      </c>
    </row>
    <row r="6362" spans="1:4">
      <c r="A6362" s="5" t="s">
        <v>13</v>
      </c>
      <c r="B6362" s="35" t="s">
        <v>48</v>
      </c>
      <c r="C6362" s="33">
        <v>20</v>
      </c>
      <c r="D6362" s="33">
        <v>5.2</v>
      </c>
    </row>
    <row r="6363" spans="1:4">
      <c r="A6363" s="5" t="s">
        <v>13</v>
      </c>
      <c r="B6363" s="35" t="s">
        <v>48</v>
      </c>
      <c r="C6363" s="33">
        <v>22</v>
      </c>
      <c r="D6363" s="33">
        <v>4.5</v>
      </c>
    </row>
    <row r="6364" spans="1:4">
      <c r="A6364" s="5" t="s">
        <v>13</v>
      </c>
      <c r="B6364" s="35" t="s">
        <v>48</v>
      </c>
      <c r="C6364" s="33">
        <v>25</v>
      </c>
      <c r="D6364" s="33">
        <v>5.0999999999999996</v>
      </c>
    </row>
    <row r="6365" spans="1:4">
      <c r="A6365" s="5" t="s">
        <v>13</v>
      </c>
      <c r="B6365" s="35" t="s">
        <v>48</v>
      </c>
      <c r="C6365" s="33">
        <v>26</v>
      </c>
      <c r="D6365" s="33">
        <v>1.2</v>
      </c>
    </row>
    <row r="6366" spans="1:4">
      <c r="A6366" s="5" t="s">
        <v>13</v>
      </c>
      <c r="B6366" s="35" t="s">
        <v>48</v>
      </c>
      <c r="C6366" s="33">
        <v>30</v>
      </c>
      <c r="D6366" s="33">
        <v>4.5</v>
      </c>
    </row>
    <row r="6367" spans="1:4">
      <c r="A6367" s="5" t="s">
        <v>13</v>
      </c>
      <c r="B6367" s="35" t="s">
        <v>48</v>
      </c>
      <c r="C6367" s="33">
        <v>35</v>
      </c>
      <c r="D6367" s="33">
        <v>6.5</v>
      </c>
    </row>
    <row r="6368" spans="1:4">
      <c r="A6368" s="5" t="s">
        <v>13</v>
      </c>
      <c r="B6368" s="35" t="s">
        <v>48</v>
      </c>
      <c r="C6368" s="33">
        <v>40</v>
      </c>
      <c r="D6368" s="33">
        <v>4.2</v>
      </c>
    </row>
    <row r="6369" spans="1:4">
      <c r="A6369" s="5" t="s">
        <v>13</v>
      </c>
      <c r="B6369" s="35" t="s">
        <v>48</v>
      </c>
      <c r="C6369" s="33">
        <v>45</v>
      </c>
      <c r="D6369" s="33">
        <v>4.5</v>
      </c>
    </row>
    <row r="6370" spans="1:4">
      <c r="A6370" s="5" t="s">
        <v>13</v>
      </c>
      <c r="B6370" s="35" t="s">
        <v>48</v>
      </c>
      <c r="C6370" s="33">
        <v>50</v>
      </c>
      <c r="D6370" s="33">
        <v>4.3</v>
      </c>
    </row>
    <row r="6371" spans="1:4">
      <c r="A6371" s="5" t="s">
        <v>13</v>
      </c>
      <c r="B6371" s="35" t="s">
        <v>48</v>
      </c>
      <c r="C6371" s="33">
        <v>55</v>
      </c>
      <c r="D6371" s="33">
        <v>5.0999999999999996</v>
      </c>
    </row>
    <row r="6372" spans="1:4">
      <c r="A6372" s="5" t="s">
        <v>13</v>
      </c>
      <c r="B6372" s="35" t="s">
        <v>48</v>
      </c>
      <c r="C6372" s="33">
        <v>60</v>
      </c>
      <c r="D6372" s="33">
        <v>6.8</v>
      </c>
    </row>
    <row r="6373" spans="1:4">
      <c r="A6373" s="5" t="s">
        <v>13</v>
      </c>
      <c r="B6373" s="35" t="s">
        <v>48</v>
      </c>
      <c r="C6373" s="33">
        <v>65</v>
      </c>
      <c r="D6373" s="33">
        <v>5.4</v>
      </c>
    </row>
    <row r="6374" spans="1:4">
      <c r="A6374" s="5" t="s">
        <v>13</v>
      </c>
      <c r="B6374" s="35" t="s">
        <v>48</v>
      </c>
      <c r="C6374" s="33">
        <v>70</v>
      </c>
      <c r="D6374" s="33">
        <v>8.1</v>
      </c>
    </row>
    <row r="6375" spans="1:4">
      <c r="A6375" s="5" t="s">
        <v>13</v>
      </c>
      <c r="B6375" s="35" t="s">
        <v>48</v>
      </c>
      <c r="C6375" s="33">
        <v>80</v>
      </c>
      <c r="D6375" s="33">
        <v>5.4</v>
      </c>
    </row>
    <row r="6376" spans="1:4">
      <c r="A6376" s="5" t="s">
        <v>13</v>
      </c>
      <c r="B6376" s="35" t="s">
        <v>48</v>
      </c>
      <c r="C6376" s="33">
        <v>90</v>
      </c>
      <c r="D6376" s="33">
        <v>9.8000000000000007</v>
      </c>
    </row>
    <row r="6377" spans="1:4">
      <c r="A6377" s="5" t="s">
        <v>13</v>
      </c>
      <c r="B6377" s="35" t="s">
        <v>48</v>
      </c>
      <c r="C6377" s="33">
        <v>100</v>
      </c>
      <c r="D6377" s="33">
        <v>7.1</v>
      </c>
    </row>
    <row r="6378" spans="1:4">
      <c r="A6378" s="5" t="s">
        <v>13</v>
      </c>
      <c r="B6378" s="35" t="s">
        <v>48</v>
      </c>
      <c r="C6378" s="33">
        <v>120</v>
      </c>
      <c r="D6378" s="33">
        <v>4.5</v>
      </c>
    </row>
    <row r="6379" spans="1:4">
      <c r="A6379" s="5" t="s">
        <v>13</v>
      </c>
      <c r="B6379" s="35" t="s">
        <v>48</v>
      </c>
      <c r="C6379" s="33">
        <v>150</v>
      </c>
      <c r="D6379" s="33">
        <v>0.15</v>
      </c>
    </row>
    <row r="6380" spans="1:4">
      <c r="A6380" s="12" t="s">
        <v>560</v>
      </c>
      <c r="B6380" s="27" t="s">
        <v>46</v>
      </c>
      <c r="C6380" s="34">
        <v>6</v>
      </c>
      <c r="D6380" s="34">
        <v>4.2</v>
      </c>
    </row>
    <row r="6381" spans="1:4">
      <c r="A6381" s="12" t="s">
        <v>560</v>
      </c>
      <c r="B6381" s="27" t="s">
        <v>46</v>
      </c>
      <c r="C6381" s="34">
        <v>7</v>
      </c>
      <c r="D6381" s="34">
        <v>0.95</v>
      </c>
    </row>
    <row r="6382" spans="1:4">
      <c r="A6382" s="12" t="s">
        <v>560</v>
      </c>
      <c r="B6382" s="27" t="s">
        <v>46</v>
      </c>
      <c r="C6382" s="34">
        <v>8</v>
      </c>
      <c r="D6382" s="34">
        <v>1.28</v>
      </c>
    </row>
    <row r="6383" spans="1:4">
      <c r="A6383" s="12" t="s">
        <v>560</v>
      </c>
      <c r="B6383" s="27" t="s">
        <v>46</v>
      </c>
      <c r="C6383" s="34">
        <v>9</v>
      </c>
      <c r="D6383" s="34">
        <v>3.65</v>
      </c>
    </row>
    <row r="6384" spans="1:4">
      <c r="A6384" s="12" t="s">
        <v>560</v>
      </c>
      <c r="B6384" s="27" t="s">
        <v>46</v>
      </c>
      <c r="C6384" s="34">
        <v>10</v>
      </c>
      <c r="D6384" s="34">
        <v>1.698</v>
      </c>
    </row>
    <row r="6385" spans="1:4">
      <c r="A6385" s="12" t="s">
        <v>560</v>
      </c>
      <c r="B6385" s="27" t="s">
        <v>46</v>
      </c>
      <c r="C6385" s="34">
        <v>11</v>
      </c>
      <c r="D6385" s="34">
        <v>2.6</v>
      </c>
    </row>
    <row r="6386" spans="1:4">
      <c r="A6386" s="12" t="s">
        <v>560</v>
      </c>
      <c r="B6386" s="27" t="s">
        <v>46</v>
      </c>
      <c r="C6386" s="34">
        <v>12</v>
      </c>
      <c r="D6386" s="34">
        <v>2.58</v>
      </c>
    </row>
    <row r="6387" spans="1:4">
      <c r="A6387" s="12" t="s">
        <v>560</v>
      </c>
      <c r="B6387" s="27" t="s">
        <v>46</v>
      </c>
      <c r="C6387" s="34">
        <v>13</v>
      </c>
      <c r="D6387" s="34">
        <v>0.69</v>
      </c>
    </row>
    <row r="6388" spans="1:4">
      <c r="A6388" s="12" t="s">
        <v>560</v>
      </c>
      <c r="B6388" s="27" t="s">
        <v>46</v>
      </c>
      <c r="C6388" s="34">
        <v>14</v>
      </c>
      <c r="D6388" s="34">
        <v>0.89</v>
      </c>
    </row>
    <row r="6389" spans="1:4">
      <c r="A6389" s="12" t="s">
        <v>560</v>
      </c>
      <c r="B6389" s="27" t="s">
        <v>46</v>
      </c>
      <c r="C6389" s="34">
        <v>15</v>
      </c>
      <c r="D6389" s="27">
        <v>2.2999999999999998</v>
      </c>
    </row>
    <row r="6390" spans="1:4">
      <c r="A6390" s="12" t="s">
        <v>560</v>
      </c>
      <c r="B6390" s="27" t="s">
        <v>46</v>
      </c>
      <c r="C6390" s="34">
        <v>16</v>
      </c>
      <c r="D6390" s="27">
        <v>1.28</v>
      </c>
    </row>
    <row r="6391" spans="1:4">
      <c r="A6391" s="12" t="s">
        <v>560</v>
      </c>
      <c r="B6391" s="27" t="s">
        <v>46</v>
      </c>
      <c r="C6391" s="34">
        <v>18</v>
      </c>
      <c r="D6391" s="27">
        <v>3.2</v>
      </c>
    </row>
    <row r="6392" spans="1:4">
      <c r="A6392" s="12" t="s">
        <v>560</v>
      </c>
      <c r="B6392" s="27" t="s">
        <v>46</v>
      </c>
      <c r="C6392" s="34">
        <v>19</v>
      </c>
      <c r="D6392" s="34">
        <v>4.2</v>
      </c>
    </row>
    <row r="6393" spans="1:4">
      <c r="A6393" s="12" t="s">
        <v>560</v>
      </c>
      <c r="B6393" s="27" t="s">
        <v>46</v>
      </c>
      <c r="C6393" s="34">
        <v>20</v>
      </c>
      <c r="D6393" s="34">
        <v>0.95</v>
      </c>
    </row>
    <row r="6394" spans="1:4">
      <c r="A6394" s="12" t="s">
        <v>560</v>
      </c>
      <c r="B6394" s="27" t="s">
        <v>46</v>
      </c>
      <c r="C6394" s="34">
        <v>22</v>
      </c>
      <c r="D6394" s="34">
        <v>1.28</v>
      </c>
    </row>
    <row r="6395" spans="1:4">
      <c r="A6395" s="12" t="s">
        <v>560</v>
      </c>
      <c r="B6395" s="27" t="s">
        <v>46</v>
      </c>
      <c r="C6395" s="34">
        <v>24</v>
      </c>
      <c r="D6395" s="34">
        <v>3.65</v>
      </c>
    </row>
    <row r="6396" spans="1:4">
      <c r="A6396" s="12" t="s">
        <v>560</v>
      </c>
      <c r="B6396" s="27" t="s">
        <v>46</v>
      </c>
      <c r="C6396" s="34">
        <v>25</v>
      </c>
      <c r="D6396" s="34">
        <v>1.698</v>
      </c>
    </row>
    <row r="6397" spans="1:4">
      <c r="A6397" s="12" t="s">
        <v>560</v>
      </c>
      <c r="B6397" s="27" t="s">
        <v>46</v>
      </c>
      <c r="C6397" s="34">
        <v>28</v>
      </c>
      <c r="D6397" s="34">
        <v>2.6</v>
      </c>
    </row>
    <row r="6398" spans="1:4">
      <c r="A6398" s="12" t="s">
        <v>560</v>
      </c>
      <c r="B6398" s="27" t="s">
        <v>46</v>
      </c>
      <c r="C6398" s="34">
        <v>30</v>
      </c>
      <c r="D6398" s="34">
        <v>2.58</v>
      </c>
    </row>
    <row r="6399" spans="1:4">
      <c r="A6399" s="12" t="s">
        <v>560</v>
      </c>
      <c r="B6399" s="27" t="s">
        <v>46</v>
      </c>
      <c r="C6399" s="34">
        <v>32</v>
      </c>
      <c r="D6399" s="34">
        <v>0.69</v>
      </c>
    </row>
    <row r="6400" spans="1:4">
      <c r="A6400" s="12" t="s">
        <v>560</v>
      </c>
      <c r="B6400" s="27" t="s">
        <v>46</v>
      </c>
      <c r="C6400" s="34">
        <v>34</v>
      </c>
      <c r="D6400" s="34">
        <v>0.89</v>
      </c>
    </row>
    <row r="6401" spans="1:4">
      <c r="A6401" s="12" t="s">
        <v>560</v>
      </c>
      <c r="B6401" s="27" t="s">
        <v>46</v>
      </c>
      <c r="C6401" s="34">
        <v>36</v>
      </c>
      <c r="D6401" s="34">
        <v>1.2</v>
      </c>
    </row>
    <row r="6402" spans="1:4">
      <c r="A6402" s="12" t="s">
        <v>560</v>
      </c>
      <c r="B6402" s="27" t="s">
        <v>46</v>
      </c>
      <c r="C6402" s="34">
        <v>38</v>
      </c>
      <c r="D6402" s="34">
        <v>4.5</v>
      </c>
    </row>
    <row r="6403" spans="1:4">
      <c r="A6403" s="12" t="s">
        <v>560</v>
      </c>
      <c r="B6403" s="27" t="s">
        <v>46</v>
      </c>
      <c r="C6403" s="34">
        <v>40</v>
      </c>
      <c r="D6403" s="34">
        <v>3.2</v>
      </c>
    </row>
    <row r="6404" spans="1:4">
      <c r="A6404" s="12" t="s">
        <v>560</v>
      </c>
      <c r="B6404" s="27" t="s">
        <v>46</v>
      </c>
      <c r="C6404" s="34">
        <v>42</v>
      </c>
      <c r="D6404" s="34">
        <v>0.15</v>
      </c>
    </row>
    <row r="6405" spans="1:4">
      <c r="A6405" s="12" t="s">
        <v>560</v>
      </c>
      <c r="B6405" s="27" t="s">
        <v>46</v>
      </c>
      <c r="C6405" s="34">
        <v>45</v>
      </c>
      <c r="D6405" s="34">
        <v>1.69</v>
      </c>
    </row>
    <row r="6406" spans="1:4">
      <c r="A6406" s="12" t="s">
        <v>560</v>
      </c>
      <c r="B6406" s="27" t="s">
        <v>46</v>
      </c>
      <c r="C6406" s="34">
        <v>60</v>
      </c>
      <c r="D6406" s="34">
        <v>4.3</v>
      </c>
    </row>
    <row r="6407" spans="1:4">
      <c r="A6407" s="12" t="s">
        <v>569</v>
      </c>
      <c r="B6407" s="27" t="s">
        <v>46</v>
      </c>
      <c r="C6407" s="34">
        <v>5</v>
      </c>
      <c r="D6407" s="34">
        <v>1.698</v>
      </c>
    </row>
    <row r="6408" spans="1:4">
      <c r="A6408" s="12" t="s">
        <v>569</v>
      </c>
      <c r="B6408" s="27" t="s">
        <v>46</v>
      </c>
      <c r="C6408" s="34">
        <v>6</v>
      </c>
      <c r="D6408" s="34">
        <v>2.6</v>
      </c>
    </row>
    <row r="6409" spans="1:4">
      <c r="A6409" s="12" t="s">
        <v>569</v>
      </c>
      <c r="B6409" s="27" t="s">
        <v>46</v>
      </c>
      <c r="C6409" s="34">
        <v>7</v>
      </c>
      <c r="D6409" s="34">
        <v>2.58</v>
      </c>
    </row>
    <row r="6410" spans="1:4">
      <c r="A6410" s="12" t="s">
        <v>569</v>
      </c>
      <c r="B6410" s="27" t="s">
        <v>46</v>
      </c>
      <c r="C6410" s="34">
        <v>8</v>
      </c>
      <c r="D6410" s="34">
        <v>0.69</v>
      </c>
    </row>
    <row r="6411" spans="1:4">
      <c r="A6411" s="12" t="s">
        <v>569</v>
      </c>
      <c r="B6411" s="27" t="s">
        <v>46</v>
      </c>
      <c r="C6411" s="34">
        <v>10</v>
      </c>
      <c r="D6411" s="34">
        <v>0.89</v>
      </c>
    </row>
    <row r="6412" spans="1:4">
      <c r="A6412" s="12" t="s">
        <v>569</v>
      </c>
      <c r="B6412" s="27" t="s">
        <v>46</v>
      </c>
      <c r="C6412" s="34">
        <v>12</v>
      </c>
      <c r="D6412" s="27">
        <v>2.2999999999999998</v>
      </c>
    </row>
    <row r="6413" spans="1:4">
      <c r="A6413" s="12" t="s">
        <v>569</v>
      </c>
      <c r="B6413" s="27" t="s">
        <v>46</v>
      </c>
      <c r="C6413" s="34">
        <v>13</v>
      </c>
      <c r="D6413" s="27">
        <v>1.28</v>
      </c>
    </row>
    <row r="6414" spans="1:4">
      <c r="A6414" s="12" t="s">
        <v>569</v>
      </c>
      <c r="B6414" s="27" t="s">
        <v>46</v>
      </c>
      <c r="C6414" s="34">
        <v>14</v>
      </c>
      <c r="D6414" s="27">
        <v>3.2</v>
      </c>
    </row>
    <row r="6415" spans="1:4">
      <c r="A6415" s="12" t="s">
        <v>569</v>
      </c>
      <c r="B6415" s="27" t="s">
        <v>46</v>
      </c>
      <c r="C6415" s="34">
        <v>17</v>
      </c>
      <c r="D6415" s="34">
        <v>4.2</v>
      </c>
    </row>
    <row r="6416" spans="1:4">
      <c r="A6416" s="12" t="s">
        <v>569</v>
      </c>
      <c r="B6416" s="27" t="s">
        <v>46</v>
      </c>
      <c r="C6416" s="34">
        <v>19</v>
      </c>
      <c r="D6416" s="34">
        <v>1.698</v>
      </c>
    </row>
    <row r="6417" spans="1:4">
      <c r="A6417" s="12" t="s">
        <v>569</v>
      </c>
      <c r="B6417" s="27" t="s">
        <v>46</v>
      </c>
      <c r="C6417" s="34">
        <v>22</v>
      </c>
      <c r="D6417" s="34">
        <v>2.6</v>
      </c>
    </row>
    <row r="6418" spans="1:4">
      <c r="A6418" s="12" t="s">
        <v>569</v>
      </c>
      <c r="B6418" s="27" t="s">
        <v>46</v>
      </c>
      <c r="C6418" s="34">
        <v>24</v>
      </c>
      <c r="D6418" s="34">
        <v>2.58</v>
      </c>
    </row>
    <row r="6419" spans="1:4">
      <c r="A6419" s="12" t="s">
        <v>569</v>
      </c>
      <c r="B6419" s="27" t="s">
        <v>46</v>
      </c>
      <c r="C6419" s="34">
        <v>27</v>
      </c>
      <c r="D6419" s="34">
        <v>0.69</v>
      </c>
    </row>
    <row r="6420" spans="1:4">
      <c r="A6420" s="12" t="s">
        <v>569</v>
      </c>
      <c r="B6420" s="27" t="s">
        <v>46</v>
      </c>
      <c r="C6420" s="34">
        <v>30</v>
      </c>
      <c r="D6420" s="34">
        <v>0.89</v>
      </c>
    </row>
    <row r="6421" spans="1:4">
      <c r="A6421" s="12" t="s">
        <v>569</v>
      </c>
      <c r="B6421" s="27" t="s">
        <v>46</v>
      </c>
      <c r="C6421" s="34">
        <v>32</v>
      </c>
      <c r="D6421" s="27">
        <v>2.2999999999999998</v>
      </c>
    </row>
    <row r="6422" spans="1:4">
      <c r="A6422" s="12" t="s">
        <v>569</v>
      </c>
      <c r="B6422" s="27" t="s">
        <v>46</v>
      </c>
      <c r="C6422" s="34">
        <v>36</v>
      </c>
      <c r="D6422" s="27">
        <v>1.28</v>
      </c>
    </row>
    <row r="6423" spans="1:4">
      <c r="A6423" s="12" t="s">
        <v>569</v>
      </c>
      <c r="B6423" s="27" t="s">
        <v>46</v>
      </c>
      <c r="C6423" s="34">
        <v>41</v>
      </c>
      <c r="D6423" s="27">
        <v>3.2</v>
      </c>
    </row>
    <row r="6424" spans="1:4">
      <c r="A6424" s="61" t="s">
        <v>967</v>
      </c>
      <c r="B6424" s="61" t="s">
        <v>968</v>
      </c>
      <c r="C6424" s="85" t="s">
        <v>406</v>
      </c>
      <c r="D6424" s="62">
        <v>0.56999999999999995</v>
      </c>
    </row>
    <row r="6425" spans="1:4">
      <c r="A6425" s="61" t="s">
        <v>967</v>
      </c>
      <c r="B6425" s="61" t="s">
        <v>968</v>
      </c>
      <c r="C6425" s="85" t="s">
        <v>969</v>
      </c>
      <c r="D6425" s="62">
        <v>0.36</v>
      </c>
    </row>
    <row r="6426" spans="1:4">
      <c r="A6426" s="61" t="s">
        <v>967</v>
      </c>
      <c r="B6426" s="61" t="s">
        <v>968</v>
      </c>
      <c r="C6426" s="85" t="s">
        <v>652</v>
      </c>
      <c r="D6426" s="62">
        <v>0.89</v>
      </c>
    </row>
    <row r="6427" spans="1:4">
      <c r="A6427" s="61" t="s">
        <v>967</v>
      </c>
      <c r="B6427" s="61" t="s">
        <v>968</v>
      </c>
      <c r="C6427" s="85" t="s">
        <v>829</v>
      </c>
      <c r="D6427" s="62">
        <v>0.69</v>
      </c>
    </row>
    <row r="6428" spans="1:4">
      <c r="A6428" s="61" t="s">
        <v>967</v>
      </c>
      <c r="B6428" s="61" t="s">
        <v>968</v>
      </c>
      <c r="C6428" s="85" t="s">
        <v>830</v>
      </c>
      <c r="D6428" s="62">
        <v>1.2</v>
      </c>
    </row>
    <row r="6429" spans="1:4">
      <c r="A6429" s="61" t="s">
        <v>967</v>
      </c>
      <c r="B6429" s="61" t="s">
        <v>968</v>
      </c>
      <c r="C6429" s="85" t="s">
        <v>338</v>
      </c>
      <c r="D6429" s="62">
        <v>0.36</v>
      </c>
    </row>
    <row r="6430" spans="1:4">
      <c r="A6430" s="61" t="s">
        <v>967</v>
      </c>
      <c r="B6430" s="61" t="s">
        <v>968</v>
      </c>
      <c r="C6430" s="85" t="s">
        <v>970</v>
      </c>
      <c r="D6430" s="62">
        <v>1.25</v>
      </c>
    </row>
    <row r="6431" spans="1:4">
      <c r="A6431" s="61" t="s">
        <v>967</v>
      </c>
      <c r="B6431" s="61" t="s">
        <v>968</v>
      </c>
      <c r="C6431" s="85" t="s">
        <v>832</v>
      </c>
      <c r="D6431" s="62">
        <v>1.36</v>
      </c>
    </row>
    <row r="6432" spans="1:4">
      <c r="A6432" s="61" t="s">
        <v>967</v>
      </c>
      <c r="B6432" s="61" t="s">
        <v>968</v>
      </c>
      <c r="C6432" s="85" t="s">
        <v>340</v>
      </c>
      <c r="D6432" s="62">
        <v>3.2</v>
      </c>
    </row>
    <row r="6433" spans="1:4">
      <c r="A6433" s="61" t="s">
        <v>967</v>
      </c>
      <c r="B6433" s="61" t="s">
        <v>968</v>
      </c>
      <c r="C6433" s="85" t="s">
        <v>341</v>
      </c>
      <c r="D6433" s="62">
        <v>1.25</v>
      </c>
    </row>
    <row r="6434" spans="1:4">
      <c r="A6434" s="61" t="s">
        <v>967</v>
      </c>
      <c r="B6434" s="61" t="s">
        <v>968</v>
      </c>
      <c r="C6434" s="85" t="s">
        <v>346</v>
      </c>
      <c r="D6434" s="62">
        <v>1.9</v>
      </c>
    </row>
    <row r="6435" spans="1:4">
      <c r="A6435" s="61" t="s">
        <v>967</v>
      </c>
      <c r="B6435" s="61" t="s">
        <v>968</v>
      </c>
      <c r="C6435" s="85" t="s">
        <v>347</v>
      </c>
      <c r="D6435" s="62">
        <v>0.98</v>
      </c>
    </row>
    <row r="6436" spans="1:4">
      <c r="A6436" s="61" t="s">
        <v>967</v>
      </c>
      <c r="B6436" s="61" t="s">
        <v>968</v>
      </c>
      <c r="C6436" s="85" t="s">
        <v>42</v>
      </c>
      <c r="D6436" s="62">
        <v>0.57999999999999996</v>
      </c>
    </row>
    <row r="6437" spans="1:4">
      <c r="A6437" s="61" t="s">
        <v>967</v>
      </c>
      <c r="B6437" s="61" t="s">
        <v>968</v>
      </c>
      <c r="C6437" s="85" t="s">
        <v>357</v>
      </c>
      <c r="D6437" s="62">
        <v>1.3</v>
      </c>
    </row>
    <row r="6438" spans="1:4">
      <c r="A6438" s="61" t="s">
        <v>967</v>
      </c>
      <c r="B6438" s="61" t="s">
        <v>968</v>
      </c>
      <c r="C6438" s="85" t="s">
        <v>359</v>
      </c>
      <c r="D6438" s="62">
        <v>0.56999999999999995</v>
      </c>
    </row>
    <row r="6439" spans="1:4">
      <c r="A6439" s="61" t="s">
        <v>967</v>
      </c>
      <c r="B6439" s="61" t="s">
        <v>968</v>
      </c>
      <c r="C6439" s="85" t="s">
        <v>360</v>
      </c>
      <c r="D6439" s="62">
        <v>0.36</v>
      </c>
    </row>
    <row r="6440" spans="1:4">
      <c r="A6440" s="61" t="s">
        <v>967</v>
      </c>
      <c r="B6440" s="61" t="s">
        <v>968</v>
      </c>
      <c r="C6440" s="85" t="s">
        <v>361</v>
      </c>
      <c r="D6440" s="62">
        <v>0.89</v>
      </c>
    </row>
    <row r="6441" spans="1:4">
      <c r="A6441" s="61" t="s">
        <v>967</v>
      </c>
      <c r="B6441" s="61" t="s">
        <v>968</v>
      </c>
      <c r="C6441" s="85" t="s">
        <v>659</v>
      </c>
      <c r="D6441" s="62">
        <v>0.69</v>
      </c>
    </row>
    <row r="6442" spans="1:4">
      <c r="A6442" s="61" t="s">
        <v>967</v>
      </c>
      <c r="B6442" s="61" t="s">
        <v>968</v>
      </c>
      <c r="C6442" s="85" t="s">
        <v>362</v>
      </c>
      <c r="D6442" s="62">
        <v>1.2</v>
      </c>
    </row>
    <row r="6443" spans="1:4">
      <c r="A6443" s="61" t="s">
        <v>967</v>
      </c>
      <c r="B6443" s="61" t="s">
        <v>968</v>
      </c>
      <c r="C6443" s="85" t="s">
        <v>364</v>
      </c>
      <c r="D6443" s="62">
        <v>0.36</v>
      </c>
    </row>
    <row r="6444" spans="1:4">
      <c r="A6444" s="61" t="s">
        <v>967</v>
      </c>
      <c r="B6444" s="61" t="s">
        <v>968</v>
      </c>
      <c r="C6444" s="85" t="s">
        <v>365</v>
      </c>
      <c r="D6444" s="62">
        <v>1.25</v>
      </c>
    </row>
    <row r="6445" spans="1:4">
      <c r="A6445" s="61" t="s">
        <v>967</v>
      </c>
      <c r="B6445" s="61" t="s">
        <v>968</v>
      </c>
      <c r="C6445" s="85" t="s">
        <v>833</v>
      </c>
      <c r="D6445" s="62">
        <v>1.36</v>
      </c>
    </row>
    <row r="6446" spans="1:4">
      <c r="A6446" s="61" t="s">
        <v>967</v>
      </c>
      <c r="B6446" s="61" t="s">
        <v>968</v>
      </c>
      <c r="C6446" s="85" t="s">
        <v>971</v>
      </c>
      <c r="D6446" s="62">
        <v>3.2</v>
      </c>
    </row>
    <row r="6447" spans="1:4">
      <c r="A6447" s="61" t="s">
        <v>967</v>
      </c>
      <c r="B6447" s="61" t="s">
        <v>968</v>
      </c>
      <c r="C6447" s="85" t="s">
        <v>664</v>
      </c>
      <c r="D6447" s="62">
        <v>1.25</v>
      </c>
    </row>
    <row r="6448" spans="1:4">
      <c r="A6448" s="61" t="s">
        <v>967</v>
      </c>
      <c r="B6448" s="61" t="s">
        <v>968</v>
      </c>
      <c r="C6448" s="85" t="s">
        <v>972</v>
      </c>
      <c r="D6448" s="62">
        <v>1.9</v>
      </c>
    </row>
    <row r="6449" spans="1:4">
      <c r="A6449" s="61" t="s">
        <v>967</v>
      </c>
      <c r="B6449" s="61" t="s">
        <v>968</v>
      </c>
      <c r="C6449" s="85" t="s">
        <v>973</v>
      </c>
      <c r="D6449" s="62">
        <v>0.98</v>
      </c>
    </row>
    <row r="6450" spans="1:4">
      <c r="A6450" s="32" t="s">
        <v>18</v>
      </c>
      <c r="B6450" s="32" t="s">
        <v>41</v>
      </c>
      <c r="C6450" s="56">
        <v>20</v>
      </c>
      <c r="D6450" s="56">
        <v>6.0000000000000001E-3</v>
      </c>
    </row>
    <row r="6451" spans="1:4">
      <c r="A6451" s="32" t="s">
        <v>18</v>
      </c>
      <c r="B6451" s="32" t="s">
        <v>41</v>
      </c>
      <c r="C6451" s="56">
        <v>30</v>
      </c>
      <c r="D6451" s="56">
        <v>7.6999999999999999E-2</v>
      </c>
    </row>
    <row r="6452" spans="1:4">
      <c r="A6452" s="32" t="s">
        <v>18</v>
      </c>
      <c r="B6452" s="32" t="s">
        <v>41</v>
      </c>
      <c r="C6452" s="56">
        <v>35</v>
      </c>
      <c r="D6452" s="56">
        <v>9.2999999999999999E-2</v>
      </c>
    </row>
    <row r="6453" spans="1:4">
      <c r="A6453" s="32" t="s">
        <v>18</v>
      </c>
      <c r="B6453" s="32" t="s">
        <v>41</v>
      </c>
      <c r="C6453" s="56">
        <v>36</v>
      </c>
      <c r="D6453" s="56">
        <v>0.14000000000000001</v>
      </c>
    </row>
    <row r="6454" spans="1:4">
      <c r="A6454" s="32" t="s">
        <v>18</v>
      </c>
      <c r="B6454" s="32" t="s">
        <v>41</v>
      </c>
      <c r="C6454" s="56">
        <v>50</v>
      </c>
      <c r="D6454" s="56">
        <v>2.3E-2</v>
      </c>
    </row>
    <row r="6455" spans="1:4">
      <c r="A6455" s="32" t="s">
        <v>18</v>
      </c>
      <c r="B6455" s="32" t="s">
        <v>41</v>
      </c>
      <c r="C6455" s="56">
        <v>55</v>
      </c>
      <c r="D6455" s="56">
        <v>1.6E-2</v>
      </c>
    </row>
    <row r="6456" spans="1:4">
      <c r="A6456" s="32" t="s">
        <v>18</v>
      </c>
      <c r="B6456" s="32" t="s">
        <v>41</v>
      </c>
      <c r="C6456" s="56">
        <v>80</v>
      </c>
      <c r="D6456" s="56">
        <v>0.23</v>
      </c>
    </row>
    <row r="6457" spans="1:4">
      <c r="A6457" s="32" t="s">
        <v>18</v>
      </c>
      <c r="B6457" s="32" t="s">
        <v>41</v>
      </c>
      <c r="C6457" s="56">
        <v>100</v>
      </c>
      <c r="D6457" s="56">
        <v>0.19</v>
      </c>
    </row>
    <row r="6458" spans="1:4">
      <c r="A6458" s="32" t="s">
        <v>18</v>
      </c>
      <c r="B6458" s="32" t="s">
        <v>41</v>
      </c>
      <c r="C6458" s="56">
        <v>110</v>
      </c>
      <c r="D6458" s="56">
        <v>1.1000000000000001</v>
      </c>
    </row>
    <row r="6459" spans="1:4">
      <c r="A6459" s="32" t="s">
        <v>34</v>
      </c>
      <c r="B6459" s="32" t="s">
        <v>41</v>
      </c>
      <c r="C6459" s="56" t="s">
        <v>536</v>
      </c>
      <c r="D6459" s="56">
        <v>5.0000000000000001E-3</v>
      </c>
    </row>
    <row r="6460" spans="1:4">
      <c r="A6460" s="94" t="s">
        <v>559</v>
      </c>
      <c r="B6460" s="94" t="s">
        <v>975</v>
      </c>
      <c r="C6460" s="94">
        <v>22</v>
      </c>
      <c r="D6460" s="94">
        <v>0.32</v>
      </c>
    </row>
    <row r="6461" spans="1:4">
      <c r="A6461" s="94" t="s">
        <v>559</v>
      </c>
      <c r="B6461" s="94" t="s">
        <v>977</v>
      </c>
      <c r="C6461" s="94">
        <v>10</v>
      </c>
      <c r="D6461" s="94">
        <v>6.5000000000000002E-2</v>
      </c>
    </row>
    <row r="6462" spans="1:4">
      <c r="A6462" s="94" t="s">
        <v>559</v>
      </c>
      <c r="B6462" s="94" t="s">
        <v>977</v>
      </c>
      <c r="C6462" s="94">
        <v>12</v>
      </c>
      <c r="D6462" s="94">
        <v>7.5999999999999998E-2</v>
      </c>
    </row>
    <row r="6463" spans="1:4">
      <c r="A6463" s="94" t="s">
        <v>559</v>
      </c>
      <c r="B6463" s="94" t="s">
        <v>977</v>
      </c>
      <c r="C6463" s="94">
        <v>14</v>
      </c>
      <c r="D6463" s="94">
        <v>0.09</v>
      </c>
    </row>
    <row r="6464" spans="1:4">
      <c r="A6464" s="94" t="s">
        <v>559</v>
      </c>
      <c r="B6464" s="94" t="s">
        <v>977</v>
      </c>
      <c r="C6464" s="94">
        <v>16</v>
      </c>
      <c r="D6464" s="94">
        <v>0.53</v>
      </c>
    </row>
    <row r="6465" spans="1:4">
      <c r="A6465" s="94" t="s">
        <v>559</v>
      </c>
      <c r="B6465" s="94" t="s">
        <v>977</v>
      </c>
      <c r="C6465" s="94">
        <v>18</v>
      </c>
      <c r="D6465" s="94">
        <v>0.2</v>
      </c>
    </row>
    <row r="6466" spans="1:4">
      <c r="A6466" s="94" t="s">
        <v>559</v>
      </c>
      <c r="B6466" s="94" t="s">
        <v>977</v>
      </c>
      <c r="C6466" s="94">
        <v>30</v>
      </c>
      <c r="D6466" s="94">
        <v>2.5000000000000001E-2</v>
      </c>
    </row>
    <row r="6467" spans="1:4">
      <c r="A6467" s="94" t="s">
        <v>559</v>
      </c>
      <c r="B6467" s="94" t="s">
        <v>977</v>
      </c>
      <c r="C6467" s="94">
        <v>35</v>
      </c>
      <c r="D6467" s="94">
        <v>0.13</v>
      </c>
    </row>
    <row r="6468" spans="1:4">
      <c r="A6468" s="94" t="s">
        <v>559</v>
      </c>
      <c r="B6468" s="94" t="s">
        <v>977</v>
      </c>
      <c r="C6468" s="94">
        <v>42</v>
      </c>
      <c r="D6468" s="94">
        <v>1.2999999999999999E-2</v>
      </c>
    </row>
    <row r="6469" spans="1:4">
      <c r="A6469" s="94" t="s">
        <v>559</v>
      </c>
      <c r="B6469" s="94" t="s">
        <v>977</v>
      </c>
      <c r="C6469" s="94">
        <v>45</v>
      </c>
      <c r="D6469" s="94">
        <v>7.0000000000000007E-2</v>
      </c>
    </row>
    <row r="6470" spans="1:4">
      <c r="A6470" s="94" t="s">
        <v>559</v>
      </c>
      <c r="B6470" s="94" t="s">
        <v>977</v>
      </c>
      <c r="C6470" s="94">
        <v>50</v>
      </c>
      <c r="D6470" s="94">
        <v>2.5000000000000001E-2</v>
      </c>
    </row>
    <row r="6471" spans="1:4">
      <c r="A6471" s="94" t="s">
        <v>559</v>
      </c>
      <c r="B6471" s="94" t="s">
        <v>977</v>
      </c>
      <c r="C6471" s="94">
        <v>70</v>
      </c>
      <c r="D6471" s="94">
        <v>0.32</v>
      </c>
    </row>
    <row r="6472" spans="1:4">
      <c r="A6472" s="94" t="s">
        <v>559</v>
      </c>
      <c r="B6472" s="94" t="s">
        <v>977</v>
      </c>
      <c r="C6472" s="94">
        <v>85</v>
      </c>
      <c r="D6472" s="94">
        <v>0.04</v>
      </c>
    </row>
    <row r="6473" spans="1:4">
      <c r="A6473" s="94" t="s">
        <v>559</v>
      </c>
      <c r="B6473" s="94" t="s">
        <v>976</v>
      </c>
      <c r="C6473" s="94">
        <v>14</v>
      </c>
      <c r="D6473" s="94">
        <v>0.1</v>
      </c>
    </row>
    <row r="6474" spans="1:4">
      <c r="A6474" s="92" t="s">
        <v>571</v>
      </c>
      <c r="B6474" s="151" t="s">
        <v>39</v>
      </c>
      <c r="C6474" s="94">
        <v>2.7</v>
      </c>
      <c r="D6474" s="94">
        <v>1.4E-2</v>
      </c>
    </row>
    <row r="6475" spans="1:4">
      <c r="A6475" s="92" t="s">
        <v>571</v>
      </c>
      <c r="B6475" s="151" t="s">
        <v>39</v>
      </c>
      <c r="C6475" s="94">
        <v>2.8</v>
      </c>
      <c r="D6475" s="94">
        <v>0.02</v>
      </c>
    </row>
    <row r="6476" spans="1:4">
      <c r="A6476" s="92" t="s">
        <v>571</v>
      </c>
      <c r="B6476" s="151" t="s">
        <v>39</v>
      </c>
      <c r="C6476" s="94">
        <v>2.9</v>
      </c>
      <c r="D6476" s="94">
        <v>0.02</v>
      </c>
    </row>
    <row r="6477" spans="1:4">
      <c r="A6477" s="92" t="s">
        <v>571</v>
      </c>
      <c r="B6477" s="151" t="s">
        <v>39</v>
      </c>
      <c r="C6477" s="94">
        <v>3</v>
      </c>
      <c r="D6477" s="94">
        <v>0.42499999999999999</v>
      </c>
    </row>
    <row r="6478" spans="1:4">
      <c r="A6478" s="92" t="s">
        <v>571</v>
      </c>
      <c r="B6478" s="151" t="s">
        <v>39</v>
      </c>
      <c r="C6478" s="94">
        <v>3.2</v>
      </c>
      <c r="D6478" s="94">
        <v>0.01</v>
      </c>
    </row>
    <row r="6479" spans="1:4">
      <c r="A6479" s="92" t="s">
        <v>571</v>
      </c>
      <c r="B6479" s="151" t="s">
        <v>39</v>
      </c>
      <c r="C6479" s="94">
        <v>3.3</v>
      </c>
      <c r="D6479" s="94">
        <v>0.09</v>
      </c>
    </row>
    <row r="6480" spans="1:4">
      <c r="A6480" s="92" t="s">
        <v>571</v>
      </c>
      <c r="B6480" s="151" t="s">
        <v>39</v>
      </c>
      <c r="C6480" s="94">
        <v>3.7</v>
      </c>
      <c r="D6480" s="94">
        <v>0.1</v>
      </c>
    </row>
    <row r="6481" spans="1:4">
      <c r="A6481" s="92" t="s">
        <v>571</v>
      </c>
      <c r="B6481" s="151" t="s">
        <v>39</v>
      </c>
      <c r="C6481" s="94">
        <v>3.8</v>
      </c>
      <c r="D6481" s="94">
        <v>0.3</v>
      </c>
    </row>
    <row r="6482" spans="1:4">
      <c r="A6482" s="92" t="s">
        <v>571</v>
      </c>
      <c r="B6482" s="151" t="s">
        <v>39</v>
      </c>
      <c r="C6482" s="94">
        <v>3.9</v>
      </c>
      <c r="D6482" s="94">
        <v>0.09</v>
      </c>
    </row>
    <row r="6483" spans="1:4">
      <c r="A6483" s="92" t="s">
        <v>571</v>
      </c>
      <c r="B6483" s="151" t="s">
        <v>39</v>
      </c>
      <c r="C6483" s="94">
        <v>4</v>
      </c>
      <c r="D6483" s="94">
        <v>1.2</v>
      </c>
    </row>
    <row r="6484" spans="1:4">
      <c r="A6484" s="92" t="s">
        <v>571</v>
      </c>
      <c r="B6484" s="151" t="s">
        <v>39</v>
      </c>
      <c r="C6484" s="94">
        <v>4.0999999999999996</v>
      </c>
      <c r="D6484" s="94">
        <v>8.0000000000000002E-3</v>
      </c>
    </row>
    <row r="6485" spans="1:4">
      <c r="A6485" s="92" t="s">
        <v>571</v>
      </c>
      <c r="B6485" s="151" t="s">
        <v>39</v>
      </c>
      <c r="C6485" s="94">
        <v>4.2</v>
      </c>
      <c r="D6485" s="94">
        <v>7.0000000000000001E-3</v>
      </c>
    </row>
    <row r="6486" spans="1:4">
      <c r="A6486" s="92" t="s">
        <v>571</v>
      </c>
      <c r="B6486" s="151" t="s">
        <v>39</v>
      </c>
      <c r="C6486" s="94">
        <v>4.3</v>
      </c>
      <c r="D6486" s="94">
        <v>0.15</v>
      </c>
    </row>
    <row r="6487" spans="1:4">
      <c r="A6487" s="92" t="s">
        <v>571</v>
      </c>
      <c r="B6487" s="151" t="s">
        <v>39</v>
      </c>
      <c r="C6487" s="94">
        <v>4.5</v>
      </c>
      <c r="D6487" s="94">
        <v>0.05</v>
      </c>
    </row>
    <row r="6488" spans="1:4">
      <c r="A6488" s="92" t="s">
        <v>571</v>
      </c>
      <c r="B6488" s="151" t="s">
        <v>39</v>
      </c>
      <c r="C6488" s="94">
        <v>5</v>
      </c>
      <c r="D6488" s="94">
        <v>0.66</v>
      </c>
    </row>
    <row r="6489" spans="1:4">
      <c r="A6489" s="92" t="s">
        <v>571</v>
      </c>
      <c r="B6489" s="151" t="s">
        <v>39</v>
      </c>
      <c r="C6489" s="94">
        <v>5.0999999999999996</v>
      </c>
      <c r="D6489" s="94">
        <v>4.0000000000000001E-3</v>
      </c>
    </row>
    <row r="6490" spans="1:4">
      <c r="A6490" s="92" t="s">
        <v>571</v>
      </c>
      <c r="B6490" s="151" t="s">
        <v>39</v>
      </c>
      <c r="C6490" s="94">
        <v>5.2</v>
      </c>
      <c r="D6490" s="94">
        <v>6.2E-2</v>
      </c>
    </row>
    <row r="6491" spans="1:4">
      <c r="A6491" s="92" t="s">
        <v>571</v>
      </c>
      <c r="B6491" s="151" t="s">
        <v>39</v>
      </c>
      <c r="C6491" s="94">
        <v>5.5</v>
      </c>
      <c r="D6491" s="94">
        <v>0.2</v>
      </c>
    </row>
    <row r="6492" spans="1:4">
      <c r="A6492" s="92" t="s">
        <v>571</v>
      </c>
      <c r="B6492" s="151" t="s">
        <v>39</v>
      </c>
      <c r="C6492" s="94">
        <v>6</v>
      </c>
      <c r="D6492" s="94">
        <v>5.0000000000000001E-3</v>
      </c>
    </row>
    <row r="6493" spans="1:4">
      <c r="A6493" s="92" t="s">
        <v>571</v>
      </c>
      <c r="B6493" s="151" t="s">
        <v>39</v>
      </c>
      <c r="C6493" s="94">
        <v>6.2</v>
      </c>
      <c r="D6493" s="94">
        <v>4.4999999999999998E-2</v>
      </c>
    </row>
    <row r="6494" spans="1:4">
      <c r="A6494" s="92" t="s">
        <v>571</v>
      </c>
      <c r="B6494" s="151" t="s">
        <v>39</v>
      </c>
      <c r="C6494" s="94">
        <v>7</v>
      </c>
      <c r="D6494" s="94">
        <v>4.0000000000000001E-3</v>
      </c>
    </row>
    <row r="6495" spans="1:4">
      <c r="A6495" s="92" t="s">
        <v>571</v>
      </c>
      <c r="B6495" s="151" t="s">
        <v>39</v>
      </c>
      <c r="C6495" s="94">
        <v>9</v>
      </c>
      <c r="D6495" s="94">
        <v>1E-3</v>
      </c>
    </row>
    <row r="6496" spans="1:4">
      <c r="A6496" s="92" t="s">
        <v>571</v>
      </c>
      <c r="B6496" s="151" t="s">
        <v>39</v>
      </c>
      <c r="C6496" s="94">
        <v>10</v>
      </c>
      <c r="D6496" s="94">
        <v>0.32</v>
      </c>
    </row>
    <row r="6497" spans="1:4">
      <c r="A6497" s="92" t="s">
        <v>571</v>
      </c>
      <c r="B6497" s="151" t="s">
        <v>39</v>
      </c>
      <c r="C6497" s="94">
        <v>10.5</v>
      </c>
      <c r="D6497" s="94">
        <v>6.0000000000000001E-3</v>
      </c>
    </row>
    <row r="6498" spans="1:4">
      <c r="A6498" s="92" t="s">
        <v>571</v>
      </c>
      <c r="B6498" s="151" t="s">
        <v>39</v>
      </c>
      <c r="C6498" s="94">
        <v>12</v>
      </c>
      <c r="D6498" s="94">
        <v>6.6000000000000003E-2</v>
      </c>
    </row>
    <row r="6499" spans="1:4">
      <c r="A6499" s="92" t="s">
        <v>571</v>
      </c>
      <c r="B6499" s="151" t="s">
        <v>39</v>
      </c>
      <c r="C6499" s="94">
        <v>12.5</v>
      </c>
      <c r="D6499" s="94">
        <v>3.0000000000000001E-3</v>
      </c>
    </row>
    <row r="6500" spans="1:4">
      <c r="A6500" s="94" t="s">
        <v>559</v>
      </c>
      <c r="B6500" s="151" t="s">
        <v>39</v>
      </c>
      <c r="C6500" s="94">
        <v>4</v>
      </c>
      <c r="D6500" s="94">
        <v>1.2999999999999999E-2</v>
      </c>
    </row>
    <row r="6501" spans="1:4">
      <c r="A6501" s="94" t="s">
        <v>559</v>
      </c>
      <c r="B6501" s="151" t="s">
        <v>39</v>
      </c>
      <c r="C6501" s="94">
        <v>5</v>
      </c>
      <c r="D6501" s="94">
        <v>7.0000000000000007E-2</v>
      </c>
    </row>
    <row r="6502" spans="1:4">
      <c r="A6502" s="94" t="s">
        <v>559</v>
      </c>
      <c r="B6502" s="151" t="s">
        <v>39</v>
      </c>
      <c r="C6502" s="94">
        <v>6</v>
      </c>
      <c r="D6502" s="94">
        <v>0.05</v>
      </c>
    </row>
    <row r="6503" spans="1:4">
      <c r="A6503" s="94" t="s">
        <v>559</v>
      </c>
      <c r="B6503" s="151" t="s">
        <v>39</v>
      </c>
      <c r="C6503" s="94">
        <v>7.5</v>
      </c>
      <c r="D6503" s="94">
        <v>0.01</v>
      </c>
    </row>
    <row r="6504" spans="1:4">
      <c r="A6504" s="94" t="s">
        <v>559</v>
      </c>
      <c r="B6504" s="151" t="s">
        <v>39</v>
      </c>
      <c r="C6504" s="94">
        <v>8</v>
      </c>
      <c r="D6504" s="94">
        <v>1</v>
      </c>
    </row>
    <row r="6505" spans="1:4">
      <c r="A6505" s="94" t="s">
        <v>559</v>
      </c>
      <c r="B6505" s="151" t="s">
        <v>39</v>
      </c>
      <c r="C6505" s="94">
        <v>10</v>
      </c>
      <c r="D6505" s="94">
        <v>0.5</v>
      </c>
    </row>
    <row r="6506" spans="1:4">
      <c r="A6506" s="94" t="s">
        <v>559</v>
      </c>
      <c r="B6506" s="151" t="s">
        <v>39</v>
      </c>
      <c r="C6506" s="94">
        <v>11.8</v>
      </c>
      <c r="D6506" s="94">
        <v>0.2</v>
      </c>
    </row>
    <row r="6507" spans="1:4">
      <c r="A6507" s="94" t="s">
        <v>559</v>
      </c>
      <c r="B6507" s="151" t="s">
        <v>39</v>
      </c>
      <c r="C6507" s="94">
        <v>12</v>
      </c>
      <c r="D6507" s="94">
        <v>2.6</v>
      </c>
    </row>
    <row r="6508" spans="1:4">
      <c r="A6508" s="94" t="s">
        <v>559</v>
      </c>
      <c r="B6508" s="151" t="s">
        <v>39</v>
      </c>
      <c r="C6508" s="94">
        <v>13</v>
      </c>
      <c r="D6508" s="94">
        <v>0.115</v>
      </c>
    </row>
    <row r="6509" spans="1:4">
      <c r="A6509" s="94" t="s">
        <v>559</v>
      </c>
      <c r="B6509" s="151" t="s">
        <v>39</v>
      </c>
      <c r="C6509" s="94">
        <v>14</v>
      </c>
      <c r="D6509" s="94">
        <v>2.7</v>
      </c>
    </row>
    <row r="6510" spans="1:4">
      <c r="A6510" s="94" t="s">
        <v>559</v>
      </c>
      <c r="B6510" s="151" t="s">
        <v>39</v>
      </c>
      <c r="C6510" s="94">
        <v>15</v>
      </c>
      <c r="D6510" s="94">
        <v>0.5</v>
      </c>
    </row>
    <row r="6511" spans="1:4">
      <c r="A6511" s="94" t="s">
        <v>559</v>
      </c>
      <c r="B6511" s="151" t="s">
        <v>39</v>
      </c>
      <c r="C6511" s="94">
        <v>16</v>
      </c>
      <c r="D6511" s="94">
        <v>2.9</v>
      </c>
    </row>
    <row r="6512" spans="1:4">
      <c r="A6512" s="94" t="s">
        <v>559</v>
      </c>
      <c r="B6512" s="151" t="s">
        <v>39</v>
      </c>
      <c r="C6512" s="94">
        <v>18</v>
      </c>
      <c r="D6512" s="94">
        <v>2.6</v>
      </c>
    </row>
    <row r="6513" spans="1:4">
      <c r="A6513" s="94" t="s">
        <v>559</v>
      </c>
      <c r="B6513" s="151" t="s">
        <v>39</v>
      </c>
      <c r="C6513" s="94">
        <v>20</v>
      </c>
      <c r="D6513" s="94">
        <v>3.3</v>
      </c>
    </row>
    <row r="6514" spans="1:4">
      <c r="A6514" s="94" t="s">
        <v>559</v>
      </c>
      <c r="B6514" s="151" t="s">
        <v>39</v>
      </c>
      <c r="C6514" s="94">
        <v>21</v>
      </c>
      <c r="D6514" s="94">
        <v>1.4999999999999999E-2</v>
      </c>
    </row>
    <row r="6515" spans="1:4">
      <c r="A6515" s="94" t="s">
        <v>559</v>
      </c>
      <c r="B6515" s="151" t="s">
        <v>39</v>
      </c>
      <c r="C6515" s="94">
        <v>22</v>
      </c>
      <c r="D6515" s="94">
        <v>2.9</v>
      </c>
    </row>
    <row r="6516" spans="1:4">
      <c r="A6516" s="94" t="s">
        <v>559</v>
      </c>
      <c r="B6516" s="151" t="s">
        <v>39</v>
      </c>
      <c r="C6516" s="94">
        <v>24</v>
      </c>
      <c r="D6516" s="94">
        <v>0.61299999999999999</v>
      </c>
    </row>
    <row r="6517" spans="1:4">
      <c r="A6517" s="94" t="s">
        <v>559</v>
      </c>
      <c r="B6517" s="151" t="s">
        <v>39</v>
      </c>
      <c r="C6517" s="94">
        <v>25</v>
      </c>
      <c r="D6517" s="94">
        <v>2.9</v>
      </c>
    </row>
    <row r="6518" spans="1:4">
      <c r="A6518" s="94" t="s">
        <v>559</v>
      </c>
      <c r="B6518" s="151" t="s">
        <v>39</v>
      </c>
      <c r="C6518" s="94">
        <v>26</v>
      </c>
      <c r="D6518" s="94">
        <v>0.61499999999999999</v>
      </c>
    </row>
    <row r="6519" spans="1:4">
      <c r="A6519" s="94" t="s">
        <v>559</v>
      </c>
      <c r="B6519" s="151" t="s">
        <v>39</v>
      </c>
      <c r="C6519" s="94">
        <v>27</v>
      </c>
      <c r="D6519" s="94">
        <v>0.03</v>
      </c>
    </row>
    <row r="6520" spans="1:4">
      <c r="A6520" s="94" t="s">
        <v>559</v>
      </c>
      <c r="B6520" s="151" t="s">
        <v>39</v>
      </c>
      <c r="C6520" s="94">
        <v>28</v>
      </c>
      <c r="D6520" s="94">
        <v>1.6</v>
      </c>
    </row>
    <row r="6521" spans="1:4">
      <c r="A6521" s="94" t="s">
        <v>559</v>
      </c>
      <c r="B6521" s="151" t="s">
        <v>39</v>
      </c>
      <c r="C6521" s="94">
        <v>30</v>
      </c>
      <c r="D6521" s="94">
        <v>2.2999999999999998</v>
      </c>
    </row>
    <row r="6522" spans="1:4">
      <c r="A6522" s="94" t="s">
        <v>559</v>
      </c>
      <c r="B6522" s="151" t="s">
        <v>39</v>
      </c>
      <c r="C6522" s="94">
        <v>32</v>
      </c>
      <c r="D6522" s="94">
        <v>1.9</v>
      </c>
    </row>
    <row r="6523" spans="1:4">
      <c r="A6523" s="94" t="s">
        <v>559</v>
      </c>
      <c r="B6523" s="151" t="s">
        <v>39</v>
      </c>
      <c r="C6523" s="94">
        <v>34</v>
      </c>
      <c r="D6523" s="94">
        <v>0.5</v>
      </c>
    </row>
    <row r="6524" spans="1:4">
      <c r="A6524" s="94" t="s">
        <v>559</v>
      </c>
      <c r="B6524" s="151" t="s">
        <v>39</v>
      </c>
      <c r="C6524" s="94">
        <v>35</v>
      </c>
      <c r="D6524" s="94">
        <v>2.1</v>
      </c>
    </row>
    <row r="6525" spans="1:4">
      <c r="A6525" s="94" t="s">
        <v>559</v>
      </c>
      <c r="B6525" s="151" t="s">
        <v>39</v>
      </c>
      <c r="C6525" s="94">
        <v>36</v>
      </c>
      <c r="D6525" s="94">
        <v>1.1000000000000001</v>
      </c>
    </row>
    <row r="6526" spans="1:4">
      <c r="A6526" s="94" t="s">
        <v>559</v>
      </c>
      <c r="B6526" s="151" t="s">
        <v>39</v>
      </c>
      <c r="C6526" s="94">
        <v>38</v>
      </c>
      <c r="D6526" s="94">
        <v>0.66</v>
      </c>
    </row>
    <row r="6527" spans="1:4">
      <c r="A6527" s="94" t="s">
        <v>559</v>
      </c>
      <c r="B6527" s="151" t="s">
        <v>39</v>
      </c>
      <c r="C6527" s="94">
        <v>40</v>
      </c>
      <c r="D6527" s="94">
        <v>2.5</v>
      </c>
    </row>
    <row r="6528" spans="1:4">
      <c r="A6528" s="94" t="s">
        <v>559</v>
      </c>
      <c r="B6528" s="151" t="s">
        <v>39</v>
      </c>
      <c r="C6528" s="94">
        <v>42</v>
      </c>
      <c r="D6528" s="94">
        <v>0.5</v>
      </c>
    </row>
    <row r="6529" spans="1:4">
      <c r="A6529" s="94" t="s">
        <v>559</v>
      </c>
      <c r="B6529" s="151" t="s">
        <v>39</v>
      </c>
      <c r="C6529" s="94">
        <v>45</v>
      </c>
      <c r="D6529" s="94">
        <v>2.5</v>
      </c>
    </row>
    <row r="6530" spans="1:4">
      <c r="A6530" s="94" t="s">
        <v>559</v>
      </c>
      <c r="B6530" s="151" t="s">
        <v>39</v>
      </c>
      <c r="C6530" s="94">
        <v>46</v>
      </c>
      <c r="D6530" s="94">
        <v>0.74</v>
      </c>
    </row>
    <row r="6531" spans="1:4">
      <c r="A6531" s="94" t="s">
        <v>559</v>
      </c>
      <c r="B6531" s="151" t="s">
        <v>39</v>
      </c>
      <c r="C6531" s="94">
        <v>48</v>
      </c>
      <c r="D6531" s="94">
        <v>0.55000000000000004</v>
      </c>
    </row>
    <row r="6532" spans="1:4">
      <c r="A6532" s="94" t="s">
        <v>559</v>
      </c>
      <c r="B6532" s="151" t="s">
        <v>39</v>
      </c>
      <c r="C6532" s="94">
        <v>50</v>
      </c>
      <c r="D6532" s="94">
        <v>3.5</v>
      </c>
    </row>
    <row r="6533" spans="1:4">
      <c r="A6533" s="94" t="s">
        <v>559</v>
      </c>
      <c r="B6533" s="151" t="s">
        <v>39</v>
      </c>
      <c r="C6533" s="94">
        <v>52</v>
      </c>
      <c r="D6533" s="94">
        <v>0.8</v>
      </c>
    </row>
    <row r="6534" spans="1:4">
      <c r="A6534" s="94" t="s">
        <v>559</v>
      </c>
      <c r="B6534" s="151" t="s">
        <v>39</v>
      </c>
      <c r="C6534" s="94">
        <v>55</v>
      </c>
      <c r="D6534" s="94">
        <v>1.6</v>
      </c>
    </row>
    <row r="6535" spans="1:4">
      <c r="A6535" s="94" t="s">
        <v>559</v>
      </c>
      <c r="B6535" s="151" t="s">
        <v>39</v>
      </c>
      <c r="C6535" s="94">
        <v>58</v>
      </c>
      <c r="D6535" s="94">
        <v>0.1</v>
      </c>
    </row>
    <row r="6536" spans="1:4">
      <c r="A6536" s="94" t="s">
        <v>559</v>
      </c>
      <c r="B6536" s="151" t="s">
        <v>39</v>
      </c>
      <c r="C6536" s="94">
        <v>60</v>
      </c>
      <c r="D6536" s="94">
        <v>1.1000000000000001</v>
      </c>
    </row>
    <row r="6537" spans="1:4">
      <c r="A6537" s="94" t="s">
        <v>559</v>
      </c>
      <c r="B6537" s="151" t="s">
        <v>39</v>
      </c>
      <c r="C6537" s="94">
        <v>65</v>
      </c>
      <c r="D6537" s="94">
        <v>1.2</v>
      </c>
    </row>
    <row r="6538" spans="1:4">
      <c r="A6538" s="94" t="s">
        <v>559</v>
      </c>
      <c r="B6538" s="151" t="s">
        <v>39</v>
      </c>
      <c r="C6538" s="94">
        <v>70</v>
      </c>
      <c r="D6538" s="94">
        <v>1.4</v>
      </c>
    </row>
    <row r="6539" spans="1:4">
      <c r="A6539" s="94" t="s">
        <v>559</v>
      </c>
      <c r="B6539" s="151" t="s">
        <v>39</v>
      </c>
      <c r="C6539" s="94">
        <v>75</v>
      </c>
      <c r="D6539" s="94">
        <v>1.4</v>
      </c>
    </row>
    <row r="6540" spans="1:4">
      <c r="A6540" s="94" t="s">
        <v>559</v>
      </c>
      <c r="B6540" s="151" t="s">
        <v>39</v>
      </c>
      <c r="C6540" s="94">
        <v>80</v>
      </c>
      <c r="D6540" s="94">
        <v>2.1</v>
      </c>
    </row>
    <row r="6541" spans="1:4">
      <c r="A6541" s="94" t="s">
        <v>559</v>
      </c>
      <c r="B6541" s="151" t="s">
        <v>39</v>
      </c>
      <c r="C6541" s="94">
        <v>85</v>
      </c>
      <c r="D6541" s="94">
        <v>1.3</v>
      </c>
    </row>
    <row r="6542" spans="1:4">
      <c r="A6542" s="94" t="s">
        <v>559</v>
      </c>
      <c r="B6542" s="151" t="s">
        <v>39</v>
      </c>
      <c r="C6542" s="94">
        <v>90</v>
      </c>
      <c r="D6542" s="94">
        <v>0.4</v>
      </c>
    </row>
    <row r="6543" spans="1:4">
      <c r="A6543" s="94" t="s">
        <v>559</v>
      </c>
      <c r="B6543" s="151" t="s">
        <v>39</v>
      </c>
      <c r="C6543" s="94">
        <v>95</v>
      </c>
      <c r="D6543" s="94">
        <v>0.6</v>
      </c>
    </row>
    <row r="6544" spans="1:4">
      <c r="A6544" s="94" t="s">
        <v>559</v>
      </c>
      <c r="B6544" s="151" t="s">
        <v>39</v>
      </c>
      <c r="C6544" s="94">
        <v>100</v>
      </c>
      <c r="D6544" s="94">
        <v>4.9000000000000004</v>
      </c>
    </row>
    <row r="6545" spans="1:4">
      <c r="A6545" s="94" t="s">
        <v>559</v>
      </c>
      <c r="B6545" s="151" t="s">
        <v>39</v>
      </c>
      <c r="C6545" s="94">
        <v>110</v>
      </c>
      <c r="D6545" s="94">
        <v>1</v>
      </c>
    </row>
    <row r="6546" spans="1:4">
      <c r="A6546" s="94" t="s">
        <v>559</v>
      </c>
      <c r="B6546" s="151" t="s">
        <v>39</v>
      </c>
      <c r="C6546" s="94">
        <v>120</v>
      </c>
      <c r="D6546" s="94">
        <v>1.1000000000000001</v>
      </c>
    </row>
    <row r="6547" spans="1:4">
      <c r="A6547" s="94" t="s">
        <v>559</v>
      </c>
      <c r="B6547" s="151" t="s">
        <v>39</v>
      </c>
      <c r="C6547" s="94">
        <v>125</v>
      </c>
      <c r="D6547" s="94">
        <v>0.4</v>
      </c>
    </row>
    <row r="6548" spans="1:4">
      <c r="A6548" s="94" t="s">
        <v>559</v>
      </c>
      <c r="B6548" s="151" t="s">
        <v>39</v>
      </c>
      <c r="C6548" s="94">
        <v>130</v>
      </c>
      <c r="D6548" s="94">
        <v>0.7</v>
      </c>
    </row>
    <row r="6549" spans="1:4">
      <c r="A6549" s="94" t="s">
        <v>559</v>
      </c>
      <c r="B6549" s="151" t="s">
        <v>39</v>
      </c>
      <c r="C6549" s="94">
        <v>135</v>
      </c>
      <c r="D6549" s="94">
        <v>0.6</v>
      </c>
    </row>
    <row r="6550" spans="1:4">
      <c r="A6550" s="94" t="s">
        <v>559</v>
      </c>
      <c r="B6550" s="151" t="s">
        <v>39</v>
      </c>
      <c r="C6550" s="94">
        <v>140</v>
      </c>
      <c r="D6550" s="94">
        <v>1.5</v>
      </c>
    </row>
    <row r="6551" spans="1:4">
      <c r="A6551" s="94" t="s">
        <v>559</v>
      </c>
      <c r="B6551" s="151" t="s">
        <v>39</v>
      </c>
      <c r="C6551" s="94">
        <v>145</v>
      </c>
      <c r="D6551" s="94">
        <v>0.39</v>
      </c>
    </row>
    <row r="6552" spans="1:4">
      <c r="A6552" s="94" t="s">
        <v>559</v>
      </c>
      <c r="B6552" s="151" t="s">
        <v>39</v>
      </c>
      <c r="C6552" s="94">
        <v>150</v>
      </c>
      <c r="D6552" s="94">
        <v>1.9</v>
      </c>
    </row>
    <row r="6553" spans="1:4">
      <c r="A6553" s="94" t="s">
        <v>559</v>
      </c>
      <c r="B6553" s="151" t="s">
        <v>39</v>
      </c>
      <c r="C6553" s="94">
        <v>160</v>
      </c>
      <c r="D6553" s="94">
        <v>1.1000000000000001</v>
      </c>
    </row>
    <row r="6554" spans="1:4">
      <c r="A6554" s="94" t="s">
        <v>559</v>
      </c>
      <c r="B6554" s="151" t="s">
        <v>39</v>
      </c>
      <c r="C6554" s="94">
        <v>165</v>
      </c>
      <c r="D6554" s="94">
        <v>0.3</v>
      </c>
    </row>
    <row r="6555" spans="1:4">
      <c r="A6555" s="94" t="s">
        <v>559</v>
      </c>
      <c r="B6555" s="151" t="s">
        <v>39</v>
      </c>
      <c r="C6555" s="94">
        <v>170</v>
      </c>
      <c r="D6555" s="94">
        <v>0.6</v>
      </c>
    </row>
    <row r="6556" spans="1:4">
      <c r="A6556" s="94" t="s">
        <v>559</v>
      </c>
      <c r="B6556" s="151" t="s">
        <v>39</v>
      </c>
      <c r="C6556" s="94">
        <v>175</v>
      </c>
      <c r="D6556" s="94">
        <v>0.25</v>
      </c>
    </row>
    <row r="6557" spans="1:4">
      <c r="A6557" s="94" t="s">
        <v>559</v>
      </c>
      <c r="B6557" s="151" t="s">
        <v>39</v>
      </c>
      <c r="C6557" s="94">
        <v>180</v>
      </c>
      <c r="D6557" s="94">
        <v>0.46</v>
      </c>
    </row>
    <row r="6558" spans="1:4">
      <c r="A6558" s="94" t="s">
        <v>559</v>
      </c>
      <c r="B6558" s="151" t="s">
        <v>39</v>
      </c>
      <c r="C6558" s="94">
        <v>200</v>
      </c>
      <c r="D6558" s="94">
        <v>0.51</v>
      </c>
    </row>
    <row r="6559" spans="1:4">
      <c r="A6559" s="94" t="s">
        <v>559</v>
      </c>
      <c r="B6559" s="151" t="s">
        <v>39</v>
      </c>
      <c r="C6559" s="94">
        <v>350</v>
      </c>
      <c r="D6559" s="94">
        <v>7.0000000000000007E-2</v>
      </c>
    </row>
    <row r="6560" spans="1:4">
      <c r="A6560" s="94" t="s">
        <v>34</v>
      </c>
      <c r="B6560" s="151" t="s">
        <v>39</v>
      </c>
      <c r="C6560" s="94" t="s">
        <v>533</v>
      </c>
      <c r="D6560" s="94">
        <v>1.2E-2</v>
      </c>
    </row>
    <row r="6561" spans="1:4">
      <c r="A6561" s="94" t="s">
        <v>34</v>
      </c>
      <c r="B6561" s="151" t="s">
        <v>39</v>
      </c>
      <c r="C6561" s="94" t="s">
        <v>567</v>
      </c>
      <c r="D6561" s="94">
        <v>0.48</v>
      </c>
    </row>
    <row r="6562" spans="1:4">
      <c r="A6562" s="94" t="s">
        <v>34</v>
      </c>
      <c r="B6562" s="151" t="s">
        <v>39</v>
      </c>
      <c r="C6562" s="94" t="s">
        <v>535</v>
      </c>
      <c r="D6562" s="94">
        <v>0.35</v>
      </c>
    </row>
    <row r="6563" spans="1:4">
      <c r="A6563" s="94" t="s">
        <v>34</v>
      </c>
      <c r="B6563" s="151" t="s">
        <v>39</v>
      </c>
      <c r="C6563" s="94" t="s">
        <v>568</v>
      </c>
      <c r="D6563" s="94">
        <v>3.0000000000000001E-3</v>
      </c>
    </row>
    <row r="6564" spans="1:4">
      <c r="A6564" s="94" t="s">
        <v>34</v>
      </c>
      <c r="B6564" s="151" t="s">
        <v>39</v>
      </c>
      <c r="C6564" s="94" t="s">
        <v>536</v>
      </c>
      <c r="D6564" s="94">
        <v>0.68</v>
      </c>
    </row>
    <row r="6565" spans="1:4">
      <c r="A6565" s="94" t="s">
        <v>34</v>
      </c>
      <c r="B6565" s="151" t="s">
        <v>39</v>
      </c>
      <c r="C6565" s="94" t="s">
        <v>538</v>
      </c>
      <c r="D6565" s="94">
        <v>0.3</v>
      </c>
    </row>
    <row r="6566" spans="1:4">
      <c r="A6566" s="94" t="s">
        <v>34</v>
      </c>
      <c r="B6566" s="151" t="s">
        <v>39</v>
      </c>
      <c r="C6566" s="94" t="s">
        <v>541</v>
      </c>
      <c r="D6566" s="94">
        <v>0.37</v>
      </c>
    </row>
    <row r="6567" spans="1:4">
      <c r="A6567" s="94" t="s">
        <v>34</v>
      </c>
      <c r="B6567" s="151" t="s">
        <v>39</v>
      </c>
      <c r="C6567" s="94" t="s">
        <v>543</v>
      </c>
      <c r="D6567" s="94">
        <v>0.83</v>
      </c>
    </row>
    <row r="6568" spans="1:4">
      <c r="A6568" s="94" t="s">
        <v>34</v>
      </c>
      <c r="B6568" s="151" t="s">
        <v>39</v>
      </c>
      <c r="C6568" s="94" t="s">
        <v>544</v>
      </c>
      <c r="D6568" s="94">
        <v>0.05</v>
      </c>
    </row>
    <row r="6569" spans="1:4">
      <c r="A6569" s="94" t="s">
        <v>34</v>
      </c>
      <c r="B6569" s="151" t="s">
        <v>39</v>
      </c>
      <c r="C6569" s="94" t="s">
        <v>487</v>
      </c>
      <c r="D6569" s="94">
        <v>0.17</v>
      </c>
    </row>
    <row r="6570" spans="1:4">
      <c r="A6570" s="94" t="s">
        <v>34</v>
      </c>
      <c r="B6570" s="151" t="s">
        <v>39</v>
      </c>
      <c r="C6570" s="94" t="s">
        <v>978</v>
      </c>
      <c r="D6570" s="94">
        <v>0.03</v>
      </c>
    </row>
    <row r="6571" spans="1:4">
      <c r="A6571" s="94" t="s">
        <v>34</v>
      </c>
      <c r="B6571" s="151" t="s">
        <v>39</v>
      </c>
      <c r="C6571" s="94" t="s">
        <v>545</v>
      </c>
      <c r="D6571" s="94">
        <v>1.4999999999999999E-2</v>
      </c>
    </row>
    <row r="6572" spans="1:4">
      <c r="A6572" s="94" t="s">
        <v>34</v>
      </c>
      <c r="B6572" s="151" t="s">
        <v>39</v>
      </c>
      <c r="C6572" s="94" t="s">
        <v>546</v>
      </c>
      <c r="D6572" s="94">
        <v>0.2</v>
      </c>
    </row>
    <row r="6573" spans="1:4">
      <c r="A6573" s="94" t="s">
        <v>34</v>
      </c>
      <c r="B6573" s="151" t="s">
        <v>39</v>
      </c>
      <c r="C6573" s="94" t="s">
        <v>552</v>
      </c>
      <c r="D6573" s="94">
        <v>0.03</v>
      </c>
    </row>
    <row r="6574" spans="1:4">
      <c r="A6574" s="94" t="s">
        <v>34</v>
      </c>
      <c r="B6574" s="151" t="s">
        <v>39</v>
      </c>
      <c r="C6574" s="94" t="s">
        <v>554</v>
      </c>
      <c r="D6574" s="94">
        <v>0.2</v>
      </c>
    </row>
    <row r="6575" spans="1:4">
      <c r="A6575" s="94" t="s">
        <v>34</v>
      </c>
      <c r="B6575" s="151" t="s">
        <v>39</v>
      </c>
      <c r="C6575" s="94" t="s">
        <v>555</v>
      </c>
      <c r="D6575" s="94">
        <v>0.04</v>
      </c>
    </row>
    <row r="6576" spans="1:4">
      <c r="A6576" s="94" t="s">
        <v>34</v>
      </c>
      <c r="B6576" s="151" t="s">
        <v>39</v>
      </c>
      <c r="C6576" s="94" t="s">
        <v>556</v>
      </c>
      <c r="D6576" s="94">
        <v>0.06</v>
      </c>
    </row>
    <row r="6577" spans="1:4">
      <c r="A6577" s="94" t="s">
        <v>34</v>
      </c>
      <c r="B6577" s="151" t="s">
        <v>39</v>
      </c>
      <c r="C6577" s="94" t="s">
        <v>263</v>
      </c>
      <c r="D6577" s="94">
        <v>0.15</v>
      </c>
    </row>
    <row r="6578" spans="1:4">
      <c r="A6578" s="94" t="s">
        <v>532</v>
      </c>
      <c r="B6578" s="151" t="s">
        <v>39</v>
      </c>
      <c r="C6578" s="94">
        <v>6</v>
      </c>
      <c r="D6578" s="94">
        <v>0.1</v>
      </c>
    </row>
    <row r="6579" spans="1:4">
      <c r="A6579" s="94" t="s">
        <v>532</v>
      </c>
      <c r="B6579" s="151" t="s">
        <v>39</v>
      </c>
      <c r="C6579" s="94">
        <v>10</v>
      </c>
      <c r="D6579" s="94">
        <v>0.03</v>
      </c>
    </row>
    <row r="6580" spans="1:4">
      <c r="A6580" s="94" t="s">
        <v>500</v>
      </c>
      <c r="B6580" s="151" t="s">
        <v>39</v>
      </c>
      <c r="C6580" s="94" t="s">
        <v>979</v>
      </c>
      <c r="D6580" s="94">
        <v>1.4E-2</v>
      </c>
    </row>
    <row r="6581" spans="1:4">
      <c r="A6581" s="94" t="s">
        <v>500</v>
      </c>
      <c r="B6581" s="151" t="s">
        <v>39</v>
      </c>
      <c r="C6581" s="94" t="s">
        <v>980</v>
      </c>
      <c r="D6581" s="94">
        <v>3.0000000000000001E-3</v>
      </c>
    </row>
    <row r="6582" spans="1:4">
      <c r="A6582" s="94" t="s">
        <v>500</v>
      </c>
      <c r="B6582" s="151" t="s">
        <v>39</v>
      </c>
      <c r="C6582" s="94" t="s">
        <v>981</v>
      </c>
      <c r="D6582" s="94">
        <v>0.06</v>
      </c>
    </row>
    <row r="6583" spans="1:4">
      <c r="A6583" s="94" t="s">
        <v>500</v>
      </c>
      <c r="B6583" s="151" t="s">
        <v>39</v>
      </c>
      <c r="C6583" s="94" t="s">
        <v>982</v>
      </c>
      <c r="D6583" s="94">
        <v>2E-3</v>
      </c>
    </row>
    <row r="6584" spans="1:4">
      <c r="A6584" s="94" t="s">
        <v>500</v>
      </c>
      <c r="B6584" s="151" t="s">
        <v>39</v>
      </c>
      <c r="C6584" s="94" t="s">
        <v>983</v>
      </c>
      <c r="D6584" s="94">
        <v>1.0999999999999999E-2</v>
      </c>
    </row>
    <row r="6585" spans="1:4">
      <c r="A6585" s="94" t="s">
        <v>500</v>
      </c>
      <c r="B6585" s="151" t="s">
        <v>39</v>
      </c>
      <c r="C6585" s="94" t="s">
        <v>984</v>
      </c>
      <c r="D6585" s="94">
        <v>0.03</v>
      </c>
    </row>
    <row r="6586" spans="1:4">
      <c r="A6586" s="94" t="s">
        <v>500</v>
      </c>
      <c r="B6586" s="151" t="s">
        <v>39</v>
      </c>
      <c r="C6586" s="94" t="s">
        <v>985</v>
      </c>
      <c r="D6586" s="94">
        <v>5.0000000000000001E-3</v>
      </c>
    </row>
    <row r="6587" spans="1:4">
      <c r="A6587" s="94" t="s">
        <v>500</v>
      </c>
      <c r="B6587" s="151" t="s">
        <v>39</v>
      </c>
      <c r="C6587" s="94" t="s">
        <v>986</v>
      </c>
      <c r="D6587" s="94">
        <v>2E-3</v>
      </c>
    </row>
    <row r="6588" spans="1:4">
      <c r="A6588" s="94" t="s">
        <v>500</v>
      </c>
      <c r="B6588" s="151" t="s">
        <v>39</v>
      </c>
      <c r="C6588" s="94" t="s">
        <v>987</v>
      </c>
      <c r="D6588" s="94">
        <v>8.0000000000000002E-3</v>
      </c>
    </row>
    <row r="6589" spans="1:4">
      <c r="A6589" s="94" t="s">
        <v>500</v>
      </c>
      <c r="B6589" s="151" t="s">
        <v>39</v>
      </c>
      <c r="C6589" s="94" t="s">
        <v>903</v>
      </c>
      <c r="D6589" s="94">
        <v>1.4999999999999999E-2</v>
      </c>
    </row>
    <row r="6590" spans="1:4">
      <c r="A6590" s="94" t="s">
        <v>500</v>
      </c>
      <c r="B6590" s="151" t="s">
        <v>39</v>
      </c>
      <c r="C6590" s="94" t="s">
        <v>988</v>
      </c>
      <c r="D6590" s="94">
        <v>8.0000000000000002E-3</v>
      </c>
    </row>
    <row r="6591" spans="1:4">
      <c r="A6591" s="94" t="s">
        <v>500</v>
      </c>
      <c r="B6591" s="151" t="s">
        <v>39</v>
      </c>
      <c r="C6591" s="94" t="s">
        <v>989</v>
      </c>
      <c r="D6591" s="94">
        <v>6.3E-2</v>
      </c>
    </row>
    <row r="6592" spans="1:4">
      <c r="A6592" s="94" t="s">
        <v>500</v>
      </c>
      <c r="B6592" s="151" t="s">
        <v>39</v>
      </c>
      <c r="C6592" s="94" t="s">
        <v>990</v>
      </c>
      <c r="D6592" s="94">
        <v>3.5999999999999997E-2</v>
      </c>
    </row>
    <row r="6593" spans="1:4">
      <c r="A6593" s="94" t="s">
        <v>500</v>
      </c>
      <c r="B6593" s="151" t="s">
        <v>39</v>
      </c>
      <c r="C6593" s="94" t="s">
        <v>991</v>
      </c>
      <c r="D6593" s="94">
        <v>0.12</v>
      </c>
    </row>
    <row r="6594" spans="1:4">
      <c r="A6594" s="94" t="s">
        <v>500</v>
      </c>
      <c r="B6594" s="151" t="s">
        <v>39</v>
      </c>
      <c r="C6594" s="94" t="s">
        <v>992</v>
      </c>
      <c r="D6594" s="94">
        <v>6.0000000000000001E-3</v>
      </c>
    </row>
    <row r="6595" spans="1:4">
      <c r="A6595" s="94" t="s">
        <v>500</v>
      </c>
      <c r="B6595" s="151" t="s">
        <v>39</v>
      </c>
      <c r="C6595" s="94" t="s">
        <v>993</v>
      </c>
      <c r="D6595" s="94">
        <v>0.01</v>
      </c>
    </row>
    <row r="6596" spans="1:4">
      <c r="A6596" s="94" t="s">
        <v>500</v>
      </c>
      <c r="B6596" s="151" t="s">
        <v>39</v>
      </c>
      <c r="C6596" s="94" t="s">
        <v>904</v>
      </c>
      <c r="D6596" s="94">
        <v>6.2E-2</v>
      </c>
    </row>
    <row r="6597" spans="1:4">
      <c r="A6597" s="94" t="s">
        <v>500</v>
      </c>
      <c r="B6597" s="151" t="s">
        <v>39</v>
      </c>
      <c r="C6597" s="94" t="s">
        <v>994</v>
      </c>
      <c r="D6597" s="94">
        <v>0.46500000000000002</v>
      </c>
    </row>
    <row r="6598" spans="1:4">
      <c r="A6598" s="94" t="s">
        <v>500</v>
      </c>
      <c r="B6598" s="151" t="s">
        <v>39</v>
      </c>
      <c r="C6598" s="94" t="s">
        <v>905</v>
      </c>
      <c r="D6598" s="94">
        <v>1.2999999999999999E-2</v>
      </c>
    </row>
    <row r="6599" spans="1:4">
      <c r="A6599" s="94" t="s">
        <v>500</v>
      </c>
      <c r="B6599" s="151" t="s">
        <v>39</v>
      </c>
      <c r="C6599" s="94" t="s">
        <v>995</v>
      </c>
      <c r="D6599" s="94">
        <v>5.0000000000000001E-3</v>
      </c>
    </row>
    <row r="6600" spans="1:4">
      <c r="A6600" s="94" t="s">
        <v>500</v>
      </c>
      <c r="B6600" s="151" t="s">
        <v>39</v>
      </c>
      <c r="C6600" s="94" t="s">
        <v>996</v>
      </c>
      <c r="D6600" s="94">
        <v>3.0000000000000001E-3</v>
      </c>
    </row>
    <row r="6601" spans="1:4">
      <c r="A6601" s="94" t="s">
        <v>500</v>
      </c>
      <c r="B6601" s="151" t="s">
        <v>39</v>
      </c>
      <c r="C6601" s="94" t="s">
        <v>997</v>
      </c>
      <c r="D6601" s="94">
        <v>1.4999999999999999E-2</v>
      </c>
    </row>
    <row r="6602" spans="1:4">
      <c r="A6602" s="94" t="s">
        <v>500</v>
      </c>
      <c r="B6602" s="151" t="s">
        <v>39</v>
      </c>
      <c r="C6602" s="94" t="s">
        <v>918</v>
      </c>
      <c r="D6602" s="94">
        <v>0.04</v>
      </c>
    </row>
    <row r="6603" spans="1:4">
      <c r="A6603" s="94" t="s">
        <v>500</v>
      </c>
      <c r="B6603" s="151" t="s">
        <v>39</v>
      </c>
      <c r="C6603" s="94" t="s">
        <v>999</v>
      </c>
      <c r="D6603" s="94">
        <v>8.0000000000000002E-3</v>
      </c>
    </row>
    <row r="6604" spans="1:4">
      <c r="A6604" s="94" t="s">
        <v>500</v>
      </c>
      <c r="B6604" s="151" t="s">
        <v>39</v>
      </c>
      <c r="C6604" s="94" t="s">
        <v>998</v>
      </c>
      <c r="D6604" s="94">
        <v>0.13</v>
      </c>
    </row>
    <row r="6605" spans="1:4">
      <c r="A6605" s="94" t="s">
        <v>500</v>
      </c>
      <c r="B6605" s="151" t="s">
        <v>39</v>
      </c>
      <c r="C6605" s="94" t="s">
        <v>1000</v>
      </c>
      <c r="D6605" s="94">
        <v>5.0000000000000001E-3</v>
      </c>
    </row>
    <row r="6606" spans="1:4">
      <c r="A6606" s="94" t="s">
        <v>500</v>
      </c>
      <c r="B6606" s="151" t="s">
        <v>39</v>
      </c>
      <c r="C6606" s="94" t="s">
        <v>1001</v>
      </c>
      <c r="D6606" s="94">
        <v>0.02</v>
      </c>
    </row>
    <row r="6607" spans="1:4">
      <c r="A6607" s="94" t="s">
        <v>500</v>
      </c>
      <c r="B6607" s="151" t="s">
        <v>39</v>
      </c>
      <c r="C6607" s="94" t="s">
        <v>1002</v>
      </c>
      <c r="D6607" s="94">
        <v>4.0000000000000001E-3</v>
      </c>
    </row>
    <row r="6608" spans="1:4">
      <c r="A6608" s="94" t="s">
        <v>500</v>
      </c>
      <c r="B6608" s="151" t="s">
        <v>39</v>
      </c>
      <c r="C6608" s="94" t="s">
        <v>1003</v>
      </c>
      <c r="D6608" s="94">
        <v>2.5000000000000001E-2</v>
      </c>
    </row>
    <row r="6609" spans="1:4">
      <c r="A6609" s="94" t="s">
        <v>500</v>
      </c>
      <c r="B6609" s="151" t="s">
        <v>39</v>
      </c>
      <c r="C6609" s="94" t="s">
        <v>1004</v>
      </c>
      <c r="D6609" s="94">
        <v>4.0000000000000001E-3</v>
      </c>
    </row>
    <row r="6610" spans="1:4">
      <c r="A6610" s="94" t="s">
        <v>500</v>
      </c>
      <c r="B6610" s="151" t="s">
        <v>39</v>
      </c>
      <c r="C6610" s="94" t="s">
        <v>1005</v>
      </c>
      <c r="D6610" s="94">
        <v>0.04</v>
      </c>
    </row>
    <row r="6611" spans="1:4">
      <c r="A6611" s="94" t="s">
        <v>500</v>
      </c>
      <c r="B6611" s="151" t="s">
        <v>39</v>
      </c>
      <c r="C6611" s="94" t="s">
        <v>1006</v>
      </c>
      <c r="D6611" s="94">
        <v>1.2999999999999999E-2</v>
      </c>
    </row>
    <row r="6612" spans="1:4">
      <c r="A6612" s="94" t="s">
        <v>500</v>
      </c>
      <c r="B6612" s="151" t="s">
        <v>39</v>
      </c>
      <c r="C6612" s="94" t="s">
        <v>1007</v>
      </c>
      <c r="D6612" s="94">
        <v>8.9999999999999993E-3</v>
      </c>
    </row>
    <row r="6613" spans="1:4">
      <c r="A6613" s="94" t="s">
        <v>500</v>
      </c>
      <c r="B6613" s="151" t="s">
        <v>39</v>
      </c>
      <c r="C6613" s="94" t="s">
        <v>1008</v>
      </c>
      <c r="D6613" s="94">
        <v>0.01</v>
      </c>
    </row>
    <row r="6614" spans="1:4">
      <c r="A6614" s="94" t="s">
        <v>500</v>
      </c>
      <c r="B6614" s="151" t="s">
        <v>39</v>
      </c>
      <c r="C6614" s="94" t="s">
        <v>1009</v>
      </c>
      <c r="D6614" s="94">
        <v>1.2E-2</v>
      </c>
    </row>
    <row r="6615" spans="1:4">
      <c r="A6615" s="94" t="s">
        <v>500</v>
      </c>
      <c r="B6615" s="151" t="s">
        <v>39</v>
      </c>
      <c r="C6615" s="94" t="s">
        <v>1010</v>
      </c>
      <c r="D6615" s="94">
        <v>6.0000000000000001E-3</v>
      </c>
    </row>
    <row r="6616" spans="1:4">
      <c r="A6616" s="94" t="s">
        <v>500</v>
      </c>
      <c r="B6616" s="151" t="s">
        <v>39</v>
      </c>
      <c r="C6616" s="94" t="s">
        <v>1011</v>
      </c>
      <c r="D6616" s="94">
        <v>6.0000000000000001E-3</v>
      </c>
    </row>
    <row r="6617" spans="1:4">
      <c r="A6617" s="94" t="s">
        <v>500</v>
      </c>
      <c r="B6617" s="151" t="s">
        <v>39</v>
      </c>
      <c r="C6617" s="94" t="s">
        <v>1012</v>
      </c>
      <c r="D6617" s="94">
        <v>0.14000000000000001</v>
      </c>
    </row>
    <row r="6618" spans="1:4">
      <c r="A6618" s="94" t="s">
        <v>500</v>
      </c>
      <c r="B6618" s="151" t="s">
        <v>39</v>
      </c>
      <c r="C6618" s="94" t="s">
        <v>1013</v>
      </c>
      <c r="D6618" s="94">
        <v>0.06</v>
      </c>
    </row>
    <row r="6619" spans="1:4">
      <c r="A6619" s="94" t="s">
        <v>500</v>
      </c>
      <c r="B6619" s="151" t="s">
        <v>39</v>
      </c>
      <c r="C6619" s="94" t="s">
        <v>1014</v>
      </c>
      <c r="D6619" s="94">
        <v>0.02</v>
      </c>
    </row>
    <row r="6620" spans="1:4">
      <c r="A6620" s="94" t="s">
        <v>500</v>
      </c>
      <c r="B6620" s="151" t="s">
        <v>39</v>
      </c>
      <c r="C6620" s="94" t="s">
        <v>1015</v>
      </c>
      <c r="D6620" s="94">
        <v>0.02</v>
      </c>
    </row>
    <row r="6621" spans="1:4">
      <c r="A6621" s="94" t="s">
        <v>500</v>
      </c>
      <c r="B6621" s="151" t="s">
        <v>39</v>
      </c>
      <c r="C6621" s="94" t="s">
        <v>1016</v>
      </c>
      <c r="D6621" s="94">
        <v>1.4999999999999999E-2</v>
      </c>
    </row>
    <row r="6622" spans="1:4">
      <c r="A6622" s="94" t="s">
        <v>500</v>
      </c>
      <c r="B6622" s="151" t="s">
        <v>39</v>
      </c>
      <c r="C6622" s="94" t="s">
        <v>1017</v>
      </c>
      <c r="D6622" s="94">
        <v>4.4999999999999998E-2</v>
      </c>
    </row>
    <row r="6623" spans="1:4">
      <c r="A6623" s="155" t="s">
        <v>500</v>
      </c>
      <c r="B6623" s="151" t="s">
        <v>39</v>
      </c>
      <c r="C6623" s="94" t="s">
        <v>1018</v>
      </c>
      <c r="D6623" s="94">
        <v>0.32</v>
      </c>
    </row>
    <row r="6624" spans="1:4">
      <c r="A6624" s="155" t="s">
        <v>500</v>
      </c>
      <c r="B6624" s="151" t="s">
        <v>39</v>
      </c>
      <c r="C6624" s="94" t="s">
        <v>1019</v>
      </c>
      <c r="D6624" s="94">
        <v>0.11</v>
      </c>
    </row>
    <row r="6625" spans="1:4">
      <c r="A6625" s="155" t="s">
        <v>500</v>
      </c>
      <c r="B6625" s="151" t="s">
        <v>39</v>
      </c>
      <c r="C6625" s="94" t="s">
        <v>1020</v>
      </c>
      <c r="D6625" s="94">
        <v>0.01</v>
      </c>
    </row>
    <row r="6626" spans="1:4">
      <c r="A6626" s="155" t="s">
        <v>500</v>
      </c>
      <c r="B6626" s="151" t="s">
        <v>39</v>
      </c>
      <c r="C6626" s="94" t="s">
        <v>1015</v>
      </c>
      <c r="D6626" s="94">
        <v>0.01</v>
      </c>
    </row>
    <row r="6627" spans="1:4">
      <c r="A6627" s="155" t="s">
        <v>500</v>
      </c>
      <c r="B6627" s="151" t="s">
        <v>39</v>
      </c>
      <c r="C6627" s="94" t="s">
        <v>1021</v>
      </c>
      <c r="D6627" s="94">
        <v>0.04</v>
      </c>
    </row>
    <row r="6628" spans="1:4">
      <c r="A6628" s="155" t="s">
        <v>500</v>
      </c>
      <c r="B6628" s="151" t="s">
        <v>39</v>
      </c>
      <c r="C6628" s="94" t="s">
        <v>1022</v>
      </c>
      <c r="D6628" s="94">
        <v>0.33</v>
      </c>
    </row>
    <row r="6629" spans="1:4">
      <c r="A6629" s="155" t="s">
        <v>500</v>
      </c>
      <c r="B6629" s="151" t="s">
        <v>39</v>
      </c>
      <c r="C6629" s="94" t="s">
        <v>1023</v>
      </c>
      <c r="D6629" s="94">
        <v>1.7000000000000001E-2</v>
      </c>
    </row>
    <row r="6630" spans="1:4">
      <c r="A6630" s="155" t="s">
        <v>500</v>
      </c>
      <c r="B6630" s="151" t="s">
        <v>39</v>
      </c>
      <c r="C6630" s="94" t="s">
        <v>1024</v>
      </c>
      <c r="D6630" s="94">
        <v>0.02</v>
      </c>
    </row>
    <row r="6631" spans="1:4">
      <c r="A6631" s="155" t="s">
        <v>500</v>
      </c>
      <c r="B6631" s="151" t="s">
        <v>39</v>
      </c>
      <c r="C6631" s="94" t="s">
        <v>1025</v>
      </c>
      <c r="D6631" s="94">
        <v>0.35</v>
      </c>
    </row>
    <row r="6632" spans="1:4">
      <c r="A6632" s="155" t="s">
        <v>500</v>
      </c>
      <c r="B6632" s="151" t="s">
        <v>39</v>
      </c>
      <c r="C6632" s="94" t="s">
        <v>1026</v>
      </c>
      <c r="D6632" s="94">
        <v>3.5000000000000003E-2</v>
      </c>
    </row>
    <row r="6633" spans="1:4">
      <c r="A6633" s="155" t="s">
        <v>500</v>
      </c>
      <c r="B6633" s="151" t="s">
        <v>39</v>
      </c>
      <c r="C6633" s="94" t="s">
        <v>1027</v>
      </c>
      <c r="D6633" s="94">
        <v>0.105</v>
      </c>
    </row>
    <row r="6634" spans="1:4">
      <c r="A6634" s="155" t="s">
        <v>500</v>
      </c>
      <c r="B6634" s="151" t="s">
        <v>39</v>
      </c>
      <c r="C6634" s="94" t="s">
        <v>1028</v>
      </c>
      <c r="D6634" s="94">
        <v>0.01</v>
      </c>
    </row>
    <row r="6635" spans="1:4">
      <c r="A6635" s="155" t="s">
        <v>500</v>
      </c>
      <c r="B6635" s="151" t="s">
        <v>39</v>
      </c>
      <c r="C6635" s="94" t="s">
        <v>1029</v>
      </c>
      <c r="D6635" s="94">
        <v>0.125</v>
      </c>
    </row>
    <row r="6636" spans="1:4">
      <c r="A6636" s="155" t="s">
        <v>500</v>
      </c>
      <c r="B6636" s="151" t="s">
        <v>39</v>
      </c>
      <c r="C6636" s="94" t="s">
        <v>1030</v>
      </c>
      <c r="D6636" s="94">
        <v>1.2E-2</v>
      </c>
    </row>
    <row r="6637" spans="1:4">
      <c r="A6637" s="155" t="s">
        <v>500</v>
      </c>
      <c r="B6637" s="151" t="s">
        <v>39</v>
      </c>
      <c r="C6637" s="94" t="s">
        <v>1031</v>
      </c>
      <c r="D6637" s="94">
        <v>0.05</v>
      </c>
    </row>
    <row r="6638" spans="1:4">
      <c r="A6638" s="155" t="s">
        <v>500</v>
      </c>
      <c r="B6638" s="151" t="s">
        <v>39</v>
      </c>
      <c r="C6638" s="94" t="s">
        <v>1032</v>
      </c>
      <c r="D6638" s="94">
        <v>0.03</v>
      </c>
    </row>
    <row r="6639" spans="1:4">
      <c r="A6639" s="155" t="s">
        <v>500</v>
      </c>
      <c r="B6639" s="151" t="s">
        <v>39</v>
      </c>
      <c r="C6639" s="94" t="s">
        <v>1033</v>
      </c>
      <c r="D6639" s="94">
        <v>4.2000000000000003E-2</v>
      </c>
    </row>
    <row r="6640" spans="1:4">
      <c r="A6640" s="155" t="s">
        <v>500</v>
      </c>
      <c r="B6640" s="151" t="s">
        <v>39</v>
      </c>
      <c r="C6640" s="94" t="s">
        <v>1034</v>
      </c>
      <c r="D6640" s="94">
        <v>4.4999999999999998E-2</v>
      </c>
    </row>
    <row r="6641" spans="1:4">
      <c r="A6641" s="155" t="s">
        <v>500</v>
      </c>
      <c r="B6641" s="151" t="s">
        <v>39</v>
      </c>
      <c r="C6641" s="94" t="s">
        <v>1035</v>
      </c>
      <c r="D6641" s="94">
        <v>0.02</v>
      </c>
    </row>
    <row r="6642" spans="1:4">
      <c r="A6642" s="155" t="s">
        <v>500</v>
      </c>
      <c r="B6642" s="151" t="s">
        <v>39</v>
      </c>
      <c r="C6642" s="94" t="s">
        <v>1036</v>
      </c>
      <c r="D6642" s="94">
        <v>0.05</v>
      </c>
    </row>
    <row r="6643" spans="1:4">
      <c r="A6643" s="155" t="s">
        <v>500</v>
      </c>
      <c r="B6643" s="151" t="s">
        <v>39</v>
      </c>
      <c r="C6643" s="94" t="s">
        <v>1037</v>
      </c>
      <c r="D6643" s="94">
        <v>0.02</v>
      </c>
    </row>
    <row r="6644" spans="1:4">
      <c r="A6644" s="155" t="s">
        <v>500</v>
      </c>
      <c r="B6644" s="151" t="s">
        <v>39</v>
      </c>
      <c r="C6644" s="94" t="s">
        <v>1038</v>
      </c>
      <c r="D6644" s="94">
        <v>0.13</v>
      </c>
    </row>
    <row r="6645" spans="1:4">
      <c r="A6645" s="155" t="s">
        <v>500</v>
      </c>
      <c r="B6645" s="151" t="s">
        <v>39</v>
      </c>
      <c r="C6645" s="94" t="s">
        <v>1039</v>
      </c>
      <c r="D6645" s="94">
        <v>0.12</v>
      </c>
    </row>
    <row r="6646" spans="1:4">
      <c r="A6646" s="92" t="s">
        <v>18</v>
      </c>
      <c r="B6646" s="151" t="s">
        <v>38</v>
      </c>
      <c r="C6646" s="94">
        <v>18</v>
      </c>
      <c r="D6646" s="94">
        <v>1.4999999999999999E-2</v>
      </c>
    </row>
    <row r="6647" spans="1:4">
      <c r="A6647" s="92" t="s">
        <v>18</v>
      </c>
      <c r="B6647" s="151" t="s">
        <v>38</v>
      </c>
      <c r="C6647" s="94">
        <v>20</v>
      </c>
      <c r="D6647" s="94">
        <v>0.18</v>
      </c>
    </row>
    <row r="6648" spans="1:4">
      <c r="A6648" s="92" t="s">
        <v>18</v>
      </c>
      <c r="B6648" s="151" t="s">
        <v>38</v>
      </c>
      <c r="C6648" s="94">
        <v>22</v>
      </c>
      <c r="D6648" s="94">
        <v>0.52</v>
      </c>
    </row>
    <row r="6649" spans="1:4">
      <c r="A6649" s="92" t="s">
        <v>18</v>
      </c>
      <c r="B6649" s="151" t="s">
        <v>38</v>
      </c>
      <c r="C6649" s="94">
        <v>25</v>
      </c>
      <c r="D6649" s="94">
        <v>0.4</v>
      </c>
    </row>
    <row r="6650" spans="1:4">
      <c r="A6650" s="92" t="s">
        <v>18</v>
      </c>
      <c r="B6650" s="151" t="s">
        <v>38</v>
      </c>
      <c r="C6650" s="94">
        <v>28</v>
      </c>
      <c r="D6650" s="94">
        <v>1.4999999999999999E-2</v>
      </c>
    </row>
    <row r="6651" spans="1:4">
      <c r="A6651" s="92" t="s">
        <v>18</v>
      </c>
      <c r="B6651" s="151" t="s">
        <v>38</v>
      </c>
      <c r="C6651" s="94">
        <v>30</v>
      </c>
      <c r="D6651" s="94">
        <v>0.28999999999999998</v>
      </c>
    </row>
    <row r="6652" spans="1:4">
      <c r="A6652" s="92" t="s">
        <v>18</v>
      </c>
      <c r="B6652" s="151" t="s">
        <v>38</v>
      </c>
      <c r="C6652" s="94">
        <v>35</v>
      </c>
      <c r="D6652" s="94">
        <v>4.4999999999999998E-2</v>
      </c>
    </row>
    <row r="6653" spans="1:4">
      <c r="A6653" s="92" t="s">
        <v>18</v>
      </c>
      <c r="B6653" s="151" t="s">
        <v>38</v>
      </c>
      <c r="C6653" s="94">
        <v>36</v>
      </c>
      <c r="D6653" s="94">
        <v>0.08</v>
      </c>
    </row>
    <row r="6654" spans="1:4">
      <c r="A6654" s="92" t="s">
        <v>18</v>
      </c>
      <c r="B6654" s="151" t="s">
        <v>38</v>
      </c>
      <c r="C6654" s="94">
        <v>47</v>
      </c>
      <c r="D6654" s="94">
        <v>0.02</v>
      </c>
    </row>
    <row r="6655" spans="1:4">
      <c r="A6655" s="92" t="s">
        <v>18</v>
      </c>
      <c r="B6655" s="151" t="s">
        <v>38</v>
      </c>
      <c r="C6655" s="94">
        <v>60</v>
      </c>
      <c r="D6655" s="94">
        <v>0.11</v>
      </c>
    </row>
    <row r="6656" spans="1:4">
      <c r="A6656" s="92" t="s">
        <v>18</v>
      </c>
      <c r="B6656" s="151" t="s">
        <v>38</v>
      </c>
      <c r="C6656" s="94">
        <v>70</v>
      </c>
      <c r="D6656" s="94">
        <v>0.02</v>
      </c>
    </row>
    <row r="6657" spans="1:4">
      <c r="A6657" s="92" t="s">
        <v>18</v>
      </c>
      <c r="B6657" s="151" t="s">
        <v>38</v>
      </c>
      <c r="C6657" s="94">
        <v>80</v>
      </c>
      <c r="D6657" s="94">
        <v>0.08</v>
      </c>
    </row>
    <row r="6658" spans="1:4">
      <c r="A6658" s="92" t="s">
        <v>18</v>
      </c>
      <c r="B6658" s="151" t="s">
        <v>38</v>
      </c>
      <c r="C6658" s="94">
        <v>82</v>
      </c>
      <c r="D6658" s="94">
        <v>0.4</v>
      </c>
    </row>
    <row r="6659" spans="1:4">
      <c r="A6659" s="92" t="s">
        <v>18</v>
      </c>
      <c r="B6659" s="151" t="s">
        <v>38</v>
      </c>
      <c r="C6659" s="94">
        <v>85</v>
      </c>
      <c r="D6659" s="94">
        <v>0.01</v>
      </c>
    </row>
    <row r="6660" spans="1:4">
      <c r="A6660" s="92" t="s">
        <v>18</v>
      </c>
      <c r="B6660" s="151" t="s">
        <v>38</v>
      </c>
      <c r="C6660" s="94">
        <v>120</v>
      </c>
      <c r="D6660" s="94">
        <v>0.13</v>
      </c>
    </row>
    <row r="6661" spans="1:4">
      <c r="A6661" s="92" t="s">
        <v>18</v>
      </c>
      <c r="B6661" s="94" t="s">
        <v>1040</v>
      </c>
      <c r="C6661" s="94">
        <v>55</v>
      </c>
      <c r="D6661" s="94">
        <v>2.5000000000000001E-2</v>
      </c>
    </row>
    <row r="6662" spans="1:4">
      <c r="A6662" s="92" t="s">
        <v>18</v>
      </c>
      <c r="B6662" s="151" t="s">
        <v>37</v>
      </c>
      <c r="C6662" s="94">
        <v>11.5</v>
      </c>
      <c r="D6662" s="94">
        <v>0.25</v>
      </c>
    </row>
    <row r="6663" spans="1:4">
      <c r="A6663" s="92" t="s">
        <v>18</v>
      </c>
      <c r="B6663" s="151" t="s">
        <v>37</v>
      </c>
      <c r="C6663" s="94">
        <v>12</v>
      </c>
      <c r="D6663" s="94">
        <v>3.3</v>
      </c>
    </row>
    <row r="6664" spans="1:4">
      <c r="A6664" s="92" t="s">
        <v>18</v>
      </c>
      <c r="B6664" s="151" t="s">
        <v>37</v>
      </c>
      <c r="C6664" s="94">
        <v>13</v>
      </c>
      <c r="D6664" s="94">
        <v>0.06</v>
      </c>
    </row>
    <row r="6665" spans="1:4">
      <c r="A6665" s="92" t="s">
        <v>18</v>
      </c>
      <c r="B6665" s="151" t="s">
        <v>37</v>
      </c>
      <c r="C6665" s="94">
        <v>14</v>
      </c>
      <c r="D6665" s="94">
        <v>1.3</v>
      </c>
    </row>
    <row r="6666" spans="1:4">
      <c r="A6666" s="92" t="s">
        <v>18</v>
      </c>
      <c r="B6666" s="151" t="s">
        <v>37</v>
      </c>
      <c r="C6666" s="94">
        <v>15</v>
      </c>
      <c r="D6666" s="94">
        <v>0.11</v>
      </c>
    </row>
    <row r="6667" spans="1:4">
      <c r="A6667" s="92" t="s">
        <v>18</v>
      </c>
      <c r="B6667" s="151" t="s">
        <v>37</v>
      </c>
      <c r="C6667" s="94">
        <v>16</v>
      </c>
      <c r="D6667" s="94">
        <v>1.5</v>
      </c>
    </row>
    <row r="6668" spans="1:4">
      <c r="A6668" s="92" t="s">
        <v>18</v>
      </c>
      <c r="B6668" s="151" t="s">
        <v>37</v>
      </c>
      <c r="C6668" s="94">
        <v>17</v>
      </c>
      <c r="D6668" s="94">
        <v>0.15</v>
      </c>
    </row>
    <row r="6669" spans="1:4">
      <c r="A6669" s="92" t="s">
        <v>18</v>
      </c>
      <c r="B6669" s="151" t="s">
        <v>37</v>
      </c>
      <c r="C6669" s="94">
        <v>18</v>
      </c>
      <c r="D6669" s="94">
        <v>1.4</v>
      </c>
    </row>
    <row r="6670" spans="1:4">
      <c r="A6670" s="92" t="s">
        <v>18</v>
      </c>
      <c r="B6670" s="151" t="s">
        <v>37</v>
      </c>
      <c r="C6670" s="94">
        <v>19</v>
      </c>
      <c r="D6670" s="94">
        <v>0.18</v>
      </c>
    </row>
    <row r="6671" spans="1:4">
      <c r="A6671" s="92" t="s">
        <v>18</v>
      </c>
      <c r="B6671" s="151" t="s">
        <v>37</v>
      </c>
      <c r="C6671" s="94">
        <v>20</v>
      </c>
      <c r="D6671" s="94">
        <v>2.4</v>
      </c>
    </row>
    <row r="6672" spans="1:4">
      <c r="A6672" s="92" t="s">
        <v>18</v>
      </c>
      <c r="B6672" s="151" t="s">
        <v>37</v>
      </c>
      <c r="C6672" s="94">
        <v>21</v>
      </c>
      <c r="D6672" s="94">
        <v>1.1000000000000001</v>
      </c>
    </row>
    <row r="6673" spans="1:4">
      <c r="A6673" s="92" t="s">
        <v>18</v>
      </c>
      <c r="B6673" s="151" t="s">
        <v>37</v>
      </c>
      <c r="C6673" s="94">
        <v>22</v>
      </c>
      <c r="D6673" s="94">
        <v>2.2999999999999998</v>
      </c>
    </row>
    <row r="6674" spans="1:4">
      <c r="A6674" s="92" t="s">
        <v>18</v>
      </c>
      <c r="B6674" s="151" t="s">
        <v>37</v>
      </c>
      <c r="C6674" s="94">
        <v>24</v>
      </c>
      <c r="D6674" s="94">
        <v>0.8</v>
      </c>
    </row>
    <row r="6675" spans="1:4">
      <c r="A6675" s="92" t="s">
        <v>18</v>
      </c>
      <c r="B6675" s="151" t="s">
        <v>37</v>
      </c>
      <c r="C6675" s="94">
        <v>25</v>
      </c>
      <c r="D6675" s="94">
        <v>2.9</v>
      </c>
    </row>
    <row r="6676" spans="1:4">
      <c r="A6676" s="92" t="s">
        <v>18</v>
      </c>
      <c r="B6676" s="151" t="s">
        <v>37</v>
      </c>
      <c r="C6676" s="94">
        <v>26</v>
      </c>
      <c r="D6676" s="94">
        <v>1.8</v>
      </c>
    </row>
    <row r="6677" spans="1:4">
      <c r="A6677" s="92" t="s">
        <v>18</v>
      </c>
      <c r="B6677" s="151" t="s">
        <v>37</v>
      </c>
      <c r="C6677" s="94">
        <v>28</v>
      </c>
      <c r="D6677" s="94">
        <v>1.86</v>
      </c>
    </row>
    <row r="6678" spans="1:4">
      <c r="A6678" s="92" t="s">
        <v>18</v>
      </c>
      <c r="B6678" s="151" t="s">
        <v>37</v>
      </c>
      <c r="C6678" s="94">
        <v>30</v>
      </c>
      <c r="D6678" s="94">
        <v>2.62</v>
      </c>
    </row>
    <row r="6679" spans="1:4">
      <c r="A6679" s="92" t="s">
        <v>18</v>
      </c>
      <c r="B6679" s="151" t="s">
        <v>37</v>
      </c>
      <c r="C6679" s="94">
        <v>32</v>
      </c>
      <c r="D6679" s="94">
        <v>1.74</v>
      </c>
    </row>
    <row r="6680" spans="1:4">
      <c r="A6680" s="92" t="s">
        <v>18</v>
      </c>
      <c r="B6680" s="151" t="s">
        <v>37</v>
      </c>
      <c r="C6680" s="94">
        <v>34</v>
      </c>
      <c r="D6680" s="94">
        <v>0.9</v>
      </c>
    </row>
    <row r="6681" spans="1:4">
      <c r="A6681" s="92" t="s">
        <v>18</v>
      </c>
      <c r="B6681" s="151" t="s">
        <v>37</v>
      </c>
      <c r="C6681" s="94">
        <v>35</v>
      </c>
      <c r="D6681" s="94">
        <v>2.2999999999999998</v>
      </c>
    </row>
    <row r="6682" spans="1:4">
      <c r="A6682" s="92" t="s">
        <v>18</v>
      </c>
      <c r="B6682" s="151" t="s">
        <v>37</v>
      </c>
      <c r="C6682" s="94">
        <v>36</v>
      </c>
      <c r="D6682" s="94">
        <v>1.35</v>
      </c>
    </row>
    <row r="6683" spans="1:4">
      <c r="A6683" s="92" t="s">
        <v>18</v>
      </c>
      <c r="B6683" s="151" t="s">
        <v>37</v>
      </c>
      <c r="C6683" s="94">
        <v>38</v>
      </c>
      <c r="D6683" s="94">
        <v>0.04</v>
      </c>
    </row>
    <row r="6684" spans="1:4">
      <c r="A6684" s="92" t="s">
        <v>18</v>
      </c>
      <c r="B6684" s="151" t="s">
        <v>37</v>
      </c>
      <c r="C6684" s="94">
        <v>40</v>
      </c>
      <c r="D6684" s="94">
        <v>2.4500000000000002</v>
      </c>
    </row>
    <row r="6685" spans="1:4">
      <c r="A6685" s="92" t="s">
        <v>18</v>
      </c>
      <c r="B6685" s="151" t="s">
        <v>37</v>
      </c>
      <c r="C6685" s="94">
        <v>42</v>
      </c>
      <c r="D6685" s="94">
        <v>0.38</v>
      </c>
    </row>
    <row r="6686" spans="1:4">
      <c r="A6686" s="92" t="s">
        <v>18</v>
      </c>
      <c r="B6686" s="151" t="s">
        <v>37</v>
      </c>
      <c r="C6686" s="94">
        <v>45</v>
      </c>
      <c r="D6686" s="94">
        <v>1.72</v>
      </c>
    </row>
    <row r="6687" spans="1:4">
      <c r="A6687" s="92" t="s">
        <v>18</v>
      </c>
      <c r="B6687" s="151" t="s">
        <v>37</v>
      </c>
      <c r="C6687" s="94">
        <v>46</v>
      </c>
      <c r="D6687" s="94">
        <v>0.04</v>
      </c>
    </row>
    <row r="6688" spans="1:4">
      <c r="A6688" s="92" t="s">
        <v>18</v>
      </c>
      <c r="B6688" s="151" t="s">
        <v>37</v>
      </c>
      <c r="C6688" s="94">
        <v>48</v>
      </c>
      <c r="D6688" s="94">
        <v>4.0000000000000001E-3</v>
      </c>
    </row>
    <row r="6689" spans="1:4">
      <c r="A6689" s="92" t="s">
        <v>18</v>
      </c>
      <c r="B6689" s="151" t="s">
        <v>37</v>
      </c>
      <c r="C6689" s="94">
        <v>50</v>
      </c>
      <c r="D6689" s="94">
        <v>2.17</v>
      </c>
    </row>
    <row r="6690" spans="1:4">
      <c r="A6690" s="92" t="s">
        <v>18</v>
      </c>
      <c r="B6690" s="151" t="s">
        <v>37</v>
      </c>
      <c r="C6690" s="94">
        <v>52</v>
      </c>
      <c r="D6690" s="94">
        <v>4.0000000000000001E-3</v>
      </c>
    </row>
    <row r="6691" spans="1:4">
      <c r="A6691" s="92" t="s">
        <v>18</v>
      </c>
      <c r="B6691" s="151" t="s">
        <v>37</v>
      </c>
      <c r="C6691" s="94">
        <v>55</v>
      </c>
      <c r="D6691" s="94">
        <v>1.57</v>
      </c>
    </row>
    <row r="6692" spans="1:4">
      <c r="A6692" s="92" t="s">
        <v>18</v>
      </c>
      <c r="B6692" s="151" t="s">
        <v>37</v>
      </c>
      <c r="C6692" s="94">
        <v>56</v>
      </c>
      <c r="D6692" s="94">
        <v>0.8</v>
      </c>
    </row>
    <row r="6693" spans="1:4">
      <c r="A6693" s="92" t="s">
        <v>18</v>
      </c>
      <c r="B6693" s="151" t="s">
        <v>37</v>
      </c>
      <c r="C6693" s="94">
        <v>58</v>
      </c>
      <c r="D6693" s="94">
        <v>1.47</v>
      </c>
    </row>
    <row r="6694" spans="1:4">
      <c r="A6694" s="92" t="s">
        <v>18</v>
      </c>
      <c r="B6694" s="151" t="s">
        <v>37</v>
      </c>
      <c r="C6694" s="94">
        <v>60</v>
      </c>
      <c r="D6694" s="94">
        <v>1.4550000000000001</v>
      </c>
    </row>
    <row r="6695" spans="1:4">
      <c r="A6695" s="92" t="s">
        <v>18</v>
      </c>
      <c r="B6695" s="151" t="s">
        <v>37</v>
      </c>
      <c r="C6695" s="94">
        <v>65</v>
      </c>
      <c r="D6695" s="94">
        <v>1.77</v>
      </c>
    </row>
    <row r="6696" spans="1:4">
      <c r="A6696" s="92" t="s">
        <v>18</v>
      </c>
      <c r="B6696" s="151" t="s">
        <v>37</v>
      </c>
      <c r="C6696" s="94">
        <v>70</v>
      </c>
      <c r="D6696" s="94">
        <v>2.7</v>
      </c>
    </row>
    <row r="6697" spans="1:4">
      <c r="A6697" s="92" t="s">
        <v>18</v>
      </c>
      <c r="B6697" s="151" t="s">
        <v>37</v>
      </c>
      <c r="C6697" s="94">
        <v>75</v>
      </c>
      <c r="D6697" s="94">
        <v>2.5</v>
      </c>
    </row>
    <row r="6698" spans="1:4">
      <c r="A6698" s="92" t="s">
        <v>18</v>
      </c>
      <c r="B6698" s="151" t="s">
        <v>37</v>
      </c>
      <c r="C6698" s="94">
        <v>80</v>
      </c>
      <c r="D6698" s="94">
        <v>2.65</v>
      </c>
    </row>
    <row r="6699" spans="1:4">
      <c r="A6699" s="92" t="s">
        <v>18</v>
      </c>
      <c r="B6699" s="151" t="s">
        <v>37</v>
      </c>
      <c r="C6699" s="94">
        <v>85</v>
      </c>
      <c r="D6699" s="94">
        <v>1.74</v>
      </c>
    </row>
    <row r="6700" spans="1:4">
      <c r="A6700" s="92" t="s">
        <v>18</v>
      </c>
      <c r="B6700" s="151" t="s">
        <v>37</v>
      </c>
      <c r="C6700" s="94">
        <v>90</v>
      </c>
      <c r="D6700" s="94">
        <v>3.0009999999999999</v>
      </c>
    </row>
    <row r="6701" spans="1:4">
      <c r="A6701" s="92" t="s">
        <v>18</v>
      </c>
      <c r="B6701" s="151" t="s">
        <v>37</v>
      </c>
      <c r="C6701" s="94">
        <v>95</v>
      </c>
      <c r="D6701" s="94">
        <v>2.1</v>
      </c>
    </row>
    <row r="6702" spans="1:4">
      <c r="A6702" s="92" t="s">
        <v>18</v>
      </c>
      <c r="B6702" s="151" t="s">
        <v>37</v>
      </c>
      <c r="C6702" s="94">
        <v>100</v>
      </c>
      <c r="D6702" s="94">
        <v>2.2999999999999998</v>
      </c>
    </row>
    <row r="6703" spans="1:4">
      <c r="A6703" s="92" t="s">
        <v>18</v>
      </c>
      <c r="B6703" s="151" t="s">
        <v>37</v>
      </c>
      <c r="C6703" s="94">
        <v>105</v>
      </c>
      <c r="D6703" s="94">
        <v>1.67</v>
      </c>
    </row>
    <row r="6704" spans="1:4">
      <c r="A6704" s="92" t="s">
        <v>18</v>
      </c>
      <c r="B6704" s="151" t="s">
        <v>37</v>
      </c>
      <c r="C6704" s="94">
        <v>110</v>
      </c>
      <c r="D6704" s="94">
        <v>1</v>
      </c>
    </row>
    <row r="6705" spans="1:4">
      <c r="A6705" s="92" t="s">
        <v>18</v>
      </c>
      <c r="B6705" s="151" t="s">
        <v>37</v>
      </c>
      <c r="C6705" s="94">
        <v>120</v>
      </c>
      <c r="D6705" s="94">
        <v>0.73</v>
      </c>
    </row>
    <row r="6706" spans="1:4">
      <c r="A6706" s="92" t="s">
        <v>18</v>
      </c>
      <c r="B6706" s="151" t="s">
        <v>37</v>
      </c>
      <c r="C6706" s="94">
        <v>130</v>
      </c>
      <c r="D6706" s="94">
        <v>0.82</v>
      </c>
    </row>
    <row r="6707" spans="1:4">
      <c r="A6707" s="92" t="s">
        <v>18</v>
      </c>
      <c r="B6707" s="151" t="s">
        <v>37</v>
      </c>
      <c r="C6707" s="94">
        <v>140</v>
      </c>
      <c r="D6707" s="94">
        <v>0.97</v>
      </c>
    </row>
    <row r="6708" spans="1:4">
      <c r="A6708" s="92" t="s">
        <v>18</v>
      </c>
      <c r="B6708" s="151" t="s">
        <v>37</v>
      </c>
      <c r="C6708" s="94">
        <v>150</v>
      </c>
      <c r="D6708" s="94">
        <v>97</v>
      </c>
    </row>
    <row r="6709" spans="1:4">
      <c r="A6709" s="92" t="s">
        <v>18</v>
      </c>
      <c r="B6709" s="151" t="s">
        <v>37</v>
      </c>
      <c r="C6709" s="94">
        <v>160</v>
      </c>
      <c r="D6709" s="94">
        <v>1.1000000000000001</v>
      </c>
    </row>
    <row r="6710" spans="1:4">
      <c r="A6710" s="92" t="s">
        <v>18</v>
      </c>
      <c r="B6710" s="151" t="s">
        <v>37</v>
      </c>
      <c r="C6710" s="94">
        <v>180</v>
      </c>
      <c r="D6710" s="94">
        <v>0.42</v>
      </c>
    </row>
    <row r="6711" spans="1:4">
      <c r="A6711" s="94" t="s">
        <v>34</v>
      </c>
      <c r="B6711" s="151" t="s">
        <v>37</v>
      </c>
      <c r="C6711" s="94" t="s">
        <v>533</v>
      </c>
      <c r="D6711" s="94">
        <v>44.9</v>
      </c>
    </row>
    <row r="6712" spans="1:4">
      <c r="A6712" s="94" t="s">
        <v>34</v>
      </c>
      <c r="B6712" s="151" t="s">
        <v>37</v>
      </c>
      <c r="C6712" s="94" t="s">
        <v>534</v>
      </c>
      <c r="D6712" s="94">
        <v>0.9</v>
      </c>
    </row>
    <row r="6713" spans="1:4">
      <c r="A6713" s="94" t="s">
        <v>34</v>
      </c>
      <c r="B6713" s="151" t="s">
        <v>37</v>
      </c>
      <c r="C6713" s="94" t="s">
        <v>568</v>
      </c>
      <c r="D6713" s="94">
        <v>1.4999999999999999E-2</v>
      </c>
    </row>
    <row r="6714" spans="1:4">
      <c r="A6714" s="94" t="s">
        <v>34</v>
      </c>
      <c r="B6714" s="151" t="s">
        <v>37</v>
      </c>
      <c r="C6714" s="94" t="s">
        <v>536</v>
      </c>
      <c r="D6714" s="94">
        <v>1.05</v>
      </c>
    </row>
    <row r="6715" spans="1:4">
      <c r="A6715" s="94" t="s">
        <v>34</v>
      </c>
      <c r="B6715" s="151" t="s">
        <v>37</v>
      </c>
      <c r="C6715" s="94" t="s">
        <v>538</v>
      </c>
      <c r="D6715" s="94">
        <v>1.5</v>
      </c>
    </row>
    <row r="6716" spans="1:4">
      <c r="A6716" s="94" t="s">
        <v>34</v>
      </c>
      <c r="B6716" s="151" t="s">
        <v>37</v>
      </c>
      <c r="C6716" s="94" t="s">
        <v>1041</v>
      </c>
      <c r="D6716" s="94">
        <v>0.34</v>
      </c>
    </row>
    <row r="6717" spans="1:4">
      <c r="A6717" s="94" t="s">
        <v>34</v>
      </c>
      <c r="B6717" s="151" t="s">
        <v>37</v>
      </c>
      <c r="C6717" s="94" t="s">
        <v>540</v>
      </c>
      <c r="D6717" s="94">
        <v>1.85</v>
      </c>
    </row>
    <row r="6718" spans="1:4">
      <c r="A6718" s="94" t="s">
        <v>34</v>
      </c>
      <c r="B6718" s="151" t="s">
        <v>37</v>
      </c>
      <c r="C6718" s="94" t="s">
        <v>541</v>
      </c>
      <c r="D6718" s="94">
        <v>0.25</v>
      </c>
    </row>
    <row r="6719" spans="1:4">
      <c r="A6719" s="94" t="s">
        <v>34</v>
      </c>
      <c r="B6719" s="151" t="s">
        <v>37</v>
      </c>
      <c r="C6719" s="94" t="s">
        <v>542</v>
      </c>
      <c r="D6719" s="94">
        <v>0.47</v>
      </c>
    </row>
    <row r="6720" spans="1:4">
      <c r="A6720" s="94" t="s">
        <v>34</v>
      </c>
      <c r="B6720" s="151" t="s">
        <v>37</v>
      </c>
      <c r="C6720" s="94" t="s">
        <v>543</v>
      </c>
      <c r="D6720" s="94">
        <v>0.45</v>
      </c>
    </row>
    <row r="6721" spans="1:4">
      <c r="A6721" s="94" t="s">
        <v>34</v>
      </c>
      <c r="B6721" s="151" t="s">
        <v>37</v>
      </c>
      <c r="C6721" s="94" t="s">
        <v>544</v>
      </c>
      <c r="D6721" s="94">
        <v>0.38</v>
      </c>
    </row>
    <row r="6722" spans="1:4">
      <c r="A6722" s="94" t="s">
        <v>34</v>
      </c>
      <c r="B6722" s="151" t="s">
        <v>37</v>
      </c>
      <c r="C6722" s="94" t="s">
        <v>487</v>
      </c>
      <c r="D6722" s="94">
        <v>0.4</v>
      </c>
    </row>
    <row r="6723" spans="1:4">
      <c r="A6723" s="94" t="s">
        <v>34</v>
      </c>
      <c r="B6723" s="151" t="s">
        <v>37</v>
      </c>
      <c r="C6723" s="94" t="s">
        <v>978</v>
      </c>
      <c r="D6723" s="94">
        <v>0.1</v>
      </c>
    </row>
    <row r="6724" spans="1:4">
      <c r="A6724" s="94" t="s">
        <v>34</v>
      </c>
      <c r="B6724" s="151" t="s">
        <v>37</v>
      </c>
      <c r="C6724" s="94" t="s">
        <v>1042</v>
      </c>
      <c r="D6724" s="94">
        <v>0.24</v>
      </c>
    </row>
    <row r="6725" spans="1:4">
      <c r="A6725" s="94" t="s">
        <v>34</v>
      </c>
      <c r="B6725" s="151" t="s">
        <v>37</v>
      </c>
      <c r="C6725" s="94" t="s">
        <v>547</v>
      </c>
      <c r="D6725" s="94">
        <v>0.17</v>
      </c>
    </row>
    <row r="6726" spans="1:4">
      <c r="A6726" s="94" t="s">
        <v>34</v>
      </c>
      <c r="B6726" s="151" t="s">
        <v>37</v>
      </c>
      <c r="C6726" s="94" t="s">
        <v>549</v>
      </c>
      <c r="D6726" s="94">
        <v>0.15</v>
      </c>
    </row>
    <row r="6727" spans="1:4">
      <c r="A6727" s="94" t="s">
        <v>13</v>
      </c>
      <c r="B6727" s="151" t="s">
        <v>37</v>
      </c>
      <c r="C6727" s="94">
        <v>3</v>
      </c>
      <c r="D6727" s="94">
        <v>1.06</v>
      </c>
    </row>
    <row r="6728" spans="1:4">
      <c r="A6728" s="94" t="s">
        <v>13</v>
      </c>
      <c r="B6728" s="151" t="s">
        <v>37</v>
      </c>
      <c r="C6728" s="94">
        <v>3.5</v>
      </c>
      <c r="D6728" s="94">
        <v>0.16</v>
      </c>
    </row>
    <row r="6729" spans="1:4">
      <c r="A6729" s="94" t="s">
        <v>13</v>
      </c>
      <c r="B6729" s="151" t="s">
        <v>37</v>
      </c>
      <c r="C6729" s="94">
        <v>5</v>
      </c>
      <c r="D6729" s="94">
        <v>0.315</v>
      </c>
    </row>
    <row r="6730" spans="1:4">
      <c r="A6730" s="94" t="s">
        <v>13</v>
      </c>
      <c r="B6730" s="151" t="s">
        <v>37</v>
      </c>
      <c r="C6730" s="94">
        <v>6</v>
      </c>
      <c r="D6730" s="94">
        <v>0.71499999999999997</v>
      </c>
    </row>
    <row r="6731" spans="1:4">
      <c r="A6731" s="94" t="s">
        <v>13</v>
      </c>
      <c r="B6731" s="151" t="s">
        <v>37</v>
      </c>
      <c r="C6731" s="94">
        <v>6.5</v>
      </c>
      <c r="D6731" s="94">
        <v>0.2</v>
      </c>
    </row>
    <row r="6732" spans="1:4">
      <c r="A6732" s="94" t="s">
        <v>13</v>
      </c>
      <c r="B6732" s="151" t="s">
        <v>37</v>
      </c>
      <c r="C6732" s="94">
        <v>7</v>
      </c>
      <c r="D6732" s="94">
        <v>0.47</v>
      </c>
    </row>
    <row r="6733" spans="1:4">
      <c r="A6733" s="94" t="s">
        <v>13</v>
      </c>
      <c r="B6733" s="151" t="s">
        <v>37</v>
      </c>
      <c r="C6733" s="94">
        <v>8</v>
      </c>
      <c r="D6733" s="94">
        <v>0.6</v>
      </c>
    </row>
    <row r="6734" spans="1:4">
      <c r="A6734" s="94" t="s">
        <v>13</v>
      </c>
      <c r="B6734" s="151" t="s">
        <v>37</v>
      </c>
      <c r="C6734" s="94">
        <v>10</v>
      </c>
      <c r="D6734" s="94">
        <v>1.03</v>
      </c>
    </row>
    <row r="6735" spans="1:4">
      <c r="A6735" s="94" t="s">
        <v>500</v>
      </c>
      <c r="B6735" s="151" t="s">
        <v>37</v>
      </c>
      <c r="C6735" s="94" t="s">
        <v>1043</v>
      </c>
      <c r="D6735" s="94">
        <v>2.5000000000000001E-2</v>
      </c>
    </row>
    <row r="6736" spans="1:4">
      <c r="A6736" s="94" t="s">
        <v>500</v>
      </c>
      <c r="B6736" s="151" t="s">
        <v>37</v>
      </c>
      <c r="C6736" s="94" t="s">
        <v>1044</v>
      </c>
      <c r="D6736" s="94">
        <v>2.5000000000000001E-2</v>
      </c>
    </row>
    <row r="6737" spans="1:4">
      <c r="A6737" s="94" t="s">
        <v>500</v>
      </c>
      <c r="B6737" s="151" t="s">
        <v>37</v>
      </c>
      <c r="C6737" s="94" t="s">
        <v>980</v>
      </c>
      <c r="D6737" s="94">
        <v>0.4</v>
      </c>
    </row>
    <row r="6738" spans="1:4">
      <c r="A6738" s="94" t="s">
        <v>500</v>
      </c>
      <c r="B6738" s="151" t="s">
        <v>37</v>
      </c>
      <c r="C6738" s="94" t="s">
        <v>1045</v>
      </c>
      <c r="D6738" s="94">
        <v>0.02</v>
      </c>
    </row>
    <row r="6739" spans="1:4">
      <c r="A6739" s="94" t="s">
        <v>500</v>
      </c>
      <c r="B6739" s="151" t="s">
        <v>37</v>
      </c>
      <c r="C6739" s="94" t="s">
        <v>1046</v>
      </c>
      <c r="D6739" s="94">
        <v>0.25</v>
      </c>
    </row>
    <row r="6740" spans="1:4">
      <c r="A6740" s="94" t="s">
        <v>500</v>
      </c>
      <c r="B6740" s="151" t="s">
        <v>37</v>
      </c>
      <c r="C6740" s="94" t="s">
        <v>1047</v>
      </c>
      <c r="D6740" s="94">
        <v>4.0000000000000001E-3</v>
      </c>
    </row>
    <row r="6741" spans="1:4">
      <c r="A6741" s="94" t="s">
        <v>500</v>
      </c>
      <c r="B6741" s="151" t="s">
        <v>37</v>
      </c>
      <c r="C6741" s="94" t="s">
        <v>828</v>
      </c>
      <c r="D6741" s="94">
        <v>0.01</v>
      </c>
    </row>
    <row r="6742" spans="1:4">
      <c r="A6742" s="94" t="s">
        <v>500</v>
      </c>
      <c r="B6742" s="151" t="s">
        <v>37</v>
      </c>
      <c r="C6742" s="94" t="s">
        <v>913</v>
      </c>
      <c r="D6742" s="94">
        <v>0.35</v>
      </c>
    </row>
    <row r="6743" spans="1:4">
      <c r="A6743" s="94" t="s">
        <v>500</v>
      </c>
      <c r="B6743" s="151" t="s">
        <v>37</v>
      </c>
      <c r="C6743" s="94" t="s">
        <v>1048</v>
      </c>
      <c r="D6743" s="94">
        <v>6.0000000000000001E-3</v>
      </c>
    </row>
    <row r="6744" spans="1:4">
      <c r="A6744" s="94" t="s">
        <v>500</v>
      </c>
      <c r="B6744" s="151" t="s">
        <v>37</v>
      </c>
      <c r="C6744" s="94" t="s">
        <v>1049</v>
      </c>
      <c r="D6744" s="94">
        <v>1E-3</v>
      </c>
    </row>
    <row r="6745" spans="1:4">
      <c r="A6745" s="94" t="s">
        <v>500</v>
      </c>
      <c r="B6745" s="151" t="s">
        <v>37</v>
      </c>
      <c r="C6745" s="94" t="s">
        <v>1050</v>
      </c>
      <c r="D6745" s="94">
        <v>9.9000000000000005E-2</v>
      </c>
    </row>
    <row r="6746" spans="1:4">
      <c r="A6746" s="94" t="s">
        <v>500</v>
      </c>
      <c r="B6746" s="151" t="s">
        <v>37</v>
      </c>
      <c r="C6746" s="94" t="s">
        <v>1051</v>
      </c>
      <c r="D6746" s="94">
        <v>1E-3</v>
      </c>
    </row>
    <row r="6747" spans="1:4">
      <c r="A6747" s="94" t="s">
        <v>500</v>
      </c>
      <c r="B6747" s="151" t="s">
        <v>37</v>
      </c>
      <c r="C6747" s="94" t="s">
        <v>1052</v>
      </c>
      <c r="D6747" s="94">
        <v>0.37</v>
      </c>
    </row>
    <row r="6748" spans="1:4">
      <c r="A6748" s="94" t="s">
        <v>500</v>
      </c>
      <c r="B6748" s="151" t="s">
        <v>37</v>
      </c>
      <c r="C6748" s="94" t="s">
        <v>1053</v>
      </c>
      <c r="D6748" s="94">
        <v>0.67</v>
      </c>
    </row>
    <row r="6749" spans="1:4">
      <c r="A6749" s="94" t="s">
        <v>500</v>
      </c>
      <c r="B6749" s="151" t="s">
        <v>37</v>
      </c>
      <c r="C6749" s="94" t="s">
        <v>1054</v>
      </c>
      <c r="D6749" s="94">
        <v>0.34</v>
      </c>
    </row>
    <row r="6750" spans="1:4">
      <c r="A6750" s="94" t="s">
        <v>500</v>
      </c>
      <c r="B6750" s="151" t="s">
        <v>37</v>
      </c>
      <c r="C6750" s="94" t="s">
        <v>1055</v>
      </c>
      <c r="D6750" s="94">
        <v>0.3</v>
      </c>
    </row>
    <row r="6751" spans="1:4">
      <c r="A6751" s="94" t="s">
        <v>500</v>
      </c>
      <c r="B6751" s="151" t="s">
        <v>37</v>
      </c>
      <c r="C6751" s="94" t="s">
        <v>986</v>
      </c>
      <c r="D6751" s="94">
        <v>0.4</v>
      </c>
    </row>
    <row r="6752" spans="1:4">
      <c r="A6752" s="94" t="s">
        <v>500</v>
      </c>
      <c r="B6752" s="151" t="s">
        <v>37</v>
      </c>
      <c r="C6752" s="94" t="s">
        <v>1056</v>
      </c>
      <c r="D6752" s="94">
        <v>0.4</v>
      </c>
    </row>
    <row r="6753" spans="1:4">
      <c r="A6753" s="94" t="s">
        <v>500</v>
      </c>
      <c r="B6753" s="151" t="s">
        <v>37</v>
      </c>
      <c r="C6753" s="94" t="s">
        <v>1057</v>
      </c>
      <c r="D6753" s="94">
        <v>0.33</v>
      </c>
    </row>
    <row r="6754" spans="1:4">
      <c r="A6754" s="94" t="s">
        <v>500</v>
      </c>
      <c r="B6754" s="151" t="s">
        <v>37</v>
      </c>
      <c r="C6754" s="94" t="s">
        <v>1058</v>
      </c>
      <c r="D6754" s="94">
        <v>0.4</v>
      </c>
    </row>
    <row r="6755" spans="1:4">
      <c r="A6755" s="94" t="s">
        <v>500</v>
      </c>
      <c r="B6755" s="151" t="s">
        <v>37</v>
      </c>
      <c r="C6755" s="94" t="s">
        <v>1059</v>
      </c>
      <c r="D6755" s="94">
        <v>0.4</v>
      </c>
    </row>
    <row r="6756" spans="1:4">
      <c r="A6756" s="94" t="s">
        <v>500</v>
      </c>
      <c r="B6756" s="151" t="s">
        <v>37</v>
      </c>
      <c r="C6756" s="94" t="s">
        <v>1060</v>
      </c>
      <c r="D6756" s="94">
        <v>0.86</v>
      </c>
    </row>
    <row r="6757" spans="1:4">
      <c r="A6757" s="94" t="s">
        <v>500</v>
      </c>
      <c r="B6757" s="151" t="s">
        <v>37</v>
      </c>
      <c r="C6757" s="94" t="s">
        <v>987</v>
      </c>
      <c r="D6757" s="94">
        <v>1.2999999999999999E-2</v>
      </c>
    </row>
    <row r="6758" spans="1:4">
      <c r="A6758" s="94" t="s">
        <v>500</v>
      </c>
      <c r="B6758" s="151" t="s">
        <v>37</v>
      </c>
      <c r="C6758" s="94" t="s">
        <v>903</v>
      </c>
      <c r="D6758" s="94">
        <v>0.42</v>
      </c>
    </row>
    <row r="6759" spans="1:4">
      <c r="A6759" s="94" t="s">
        <v>500</v>
      </c>
      <c r="B6759" s="151" t="s">
        <v>37</v>
      </c>
      <c r="C6759" s="94" t="s">
        <v>1061</v>
      </c>
      <c r="D6759" s="94">
        <v>0.65</v>
      </c>
    </row>
    <row r="6760" spans="1:4">
      <c r="A6760" s="94" t="s">
        <v>500</v>
      </c>
      <c r="B6760" s="151" t="s">
        <v>37</v>
      </c>
      <c r="C6760" s="94" t="s">
        <v>1062</v>
      </c>
      <c r="D6760" s="94">
        <v>0.23</v>
      </c>
    </row>
    <row r="6761" spans="1:4">
      <c r="A6761" s="94" t="s">
        <v>500</v>
      </c>
      <c r="B6761" s="151" t="s">
        <v>37</v>
      </c>
      <c r="C6761" s="94" t="s">
        <v>988</v>
      </c>
      <c r="D6761" s="94">
        <v>0.67500000000000004</v>
      </c>
    </row>
    <row r="6762" spans="1:4">
      <c r="A6762" s="94" t="s">
        <v>500</v>
      </c>
      <c r="B6762" s="151" t="s">
        <v>37</v>
      </c>
      <c r="C6762" s="94" t="s">
        <v>990</v>
      </c>
      <c r="D6762" s="94">
        <v>0.44</v>
      </c>
    </row>
    <row r="6763" spans="1:4">
      <c r="A6763" s="94" t="s">
        <v>500</v>
      </c>
      <c r="B6763" s="151" t="s">
        <v>37</v>
      </c>
      <c r="C6763" s="94" t="s">
        <v>991</v>
      </c>
      <c r="D6763" s="94">
        <v>0.43</v>
      </c>
    </row>
    <row r="6764" spans="1:4">
      <c r="A6764" s="94" t="s">
        <v>500</v>
      </c>
      <c r="B6764" s="151" t="s">
        <v>37</v>
      </c>
      <c r="C6764" s="94" t="s">
        <v>1063</v>
      </c>
      <c r="D6764" s="94">
        <v>0.4</v>
      </c>
    </row>
    <row r="6765" spans="1:4">
      <c r="A6765" s="94" t="s">
        <v>500</v>
      </c>
      <c r="B6765" s="151" t="s">
        <v>37</v>
      </c>
      <c r="C6765" s="94" t="s">
        <v>1064</v>
      </c>
      <c r="D6765" s="94">
        <v>0.2</v>
      </c>
    </row>
    <row r="6766" spans="1:4">
      <c r="A6766" s="94" t="s">
        <v>500</v>
      </c>
      <c r="B6766" s="151" t="s">
        <v>37</v>
      </c>
      <c r="C6766" s="94" t="s">
        <v>1065</v>
      </c>
      <c r="D6766" s="94">
        <v>0.55000000000000004</v>
      </c>
    </row>
    <row r="6767" spans="1:4">
      <c r="A6767" s="94" t="s">
        <v>500</v>
      </c>
      <c r="B6767" s="151" t="s">
        <v>37</v>
      </c>
      <c r="C6767" s="94" t="s">
        <v>1066</v>
      </c>
      <c r="D6767" s="94">
        <v>8.0000000000000002E-3</v>
      </c>
    </row>
    <row r="6768" spans="1:4">
      <c r="A6768" s="94" t="s">
        <v>500</v>
      </c>
      <c r="B6768" s="151" t="s">
        <v>37</v>
      </c>
      <c r="C6768" s="94" t="s">
        <v>1067</v>
      </c>
      <c r="D6768" s="94">
        <v>0.53</v>
      </c>
    </row>
    <row r="6769" spans="1:4">
      <c r="A6769" s="94" t="s">
        <v>500</v>
      </c>
      <c r="B6769" s="151" t="s">
        <v>37</v>
      </c>
      <c r="C6769" s="94" t="s">
        <v>992</v>
      </c>
      <c r="D6769" s="94">
        <v>0.4</v>
      </c>
    </row>
    <row r="6770" spans="1:4">
      <c r="A6770" s="94" t="s">
        <v>500</v>
      </c>
      <c r="B6770" s="151" t="s">
        <v>37</v>
      </c>
      <c r="C6770" s="94" t="s">
        <v>1068</v>
      </c>
      <c r="D6770" s="94">
        <v>0.33</v>
      </c>
    </row>
    <row r="6771" spans="1:4">
      <c r="A6771" s="94" t="s">
        <v>500</v>
      </c>
      <c r="B6771" s="151" t="s">
        <v>37</v>
      </c>
      <c r="C6771" s="94" t="s">
        <v>1069</v>
      </c>
      <c r="D6771" s="94">
        <v>0.48</v>
      </c>
    </row>
    <row r="6772" spans="1:4">
      <c r="A6772" s="94" t="s">
        <v>500</v>
      </c>
      <c r="B6772" s="151" t="s">
        <v>37</v>
      </c>
      <c r="C6772" s="94" t="s">
        <v>1070</v>
      </c>
      <c r="D6772" s="94">
        <v>4.4999999999999998E-2</v>
      </c>
    </row>
    <row r="6773" spans="1:4">
      <c r="A6773" s="94" t="s">
        <v>500</v>
      </c>
      <c r="B6773" s="151" t="s">
        <v>37</v>
      </c>
      <c r="C6773" s="94" t="s">
        <v>1071</v>
      </c>
      <c r="D6773" s="94">
        <v>3.0000000000000001E-3</v>
      </c>
    </row>
    <row r="6774" spans="1:4">
      <c r="A6774" s="94" t="s">
        <v>500</v>
      </c>
      <c r="B6774" s="151" t="s">
        <v>37</v>
      </c>
      <c r="C6774" s="94" t="s">
        <v>1072</v>
      </c>
      <c r="D6774" s="94">
        <v>0.4</v>
      </c>
    </row>
    <row r="6775" spans="1:4">
      <c r="A6775" s="94" t="s">
        <v>500</v>
      </c>
      <c r="B6775" s="151" t="s">
        <v>37</v>
      </c>
      <c r="C6775" s="94" t="s">
        <v>1073</v>
      </c>
      <c r="D6775" s="94">
        <v>2E-3</v>
      </c>
    </row>
    <row r="6776" spans="1:4">
      <c r="A6776" s="94" t="s">
        <v>500</v>
      </c>
      <c r="B6776" s="151" t="s">
        <v>37</v>
      </c>
      <c r="C6776" s="94" t="s">
        <v>904</v>
      </c>
      <c r="D6776" s="94">
        <v>0.9</v>
      </c>
    </row>
    <row r="6777" spans="1:4">
      <c r="A6777" s="94" t="s">
        <v>500</v>
      </c>
      <c r="B6777" s="151" t="s">
        <v>37</v>
      </c>
      <c r="C6777" s="94" t="s">
        <v>994</v>
      </c>
      <c r="D6777" s="94">
        <v>0.4</v>
      </c>
    </row>
    <row r="6778" spans="1:4">
      <c r="A6778" s="94" t="s">
        <v>500</v>
      </c>
      <c r="B6778" s="151" t="s">
        <v>37</v>
      </c>
      <c r="C6778" s="94" t="s">
        <v>905</v>
      </c>
      <c r="D6778" s="94">
        <v>443.5</v>
      </c>
    </row>
    <row r="6779" spans="1:4">
      <c r="A6779" s="94" t="s">
        <v>500</v>
      </c>
      <c r="B6779" s="151" t="s">
        <v>37</v>
      </c>
      <c r="C6779" s="94" t="s">
        <v>1074</v>
      </c>
      <c r="D6779" s="94">
        <v>0.45</v>
      </c>
    </row>
    <row r="6780" spans="1:4">
      <c r="A6780" s="94" t="s">
        <v>500</v>
      </c>
      <c r="B6780" s="151" t="s">
        <v>37</v>
      </c>
      <c r="C6780" s="94" t="s">
        <v>917</v>
      </c>
      <c r="D6780" s="94">
        <v>0.45</v>
      </c>
    </row>
    <row r="6781" spans="1:4">
      <c r="A6781" s="94" t="s">
        <v>500</v>
      </c>
      <c r="B6781" s="151" t="s">
        <v>37</v>
      </c>
      <c r="C6781" s="94" t="s">
        <v>1075</v>
      </c>
      <c r="D6781" s="94">
        <v>0.02</v>
      </c>
    </row>
    <row r="6782" spans="1:4">
      <c r="A6782" s="94" t="s">
        <v>500</v>
      </c>
      <c r="B6782" s="151" t="s">
        <v>37</v>
      </c>
      <c r="C6782" s="94" t="s">
        <v>1076</v>
      </c>
      <c r="D6782" s="94">
        <v>0.43</v>
      </c>
    </row>
    <row r="6783" spans="1:4">
      <c r="A6783" s="94" t="s">
        <v>500</v>
      </c>
      <c r="B6783" s="151" t="s">
        <v>37</v>
      </c>
      <c r="C6783" s="94" t="s">
        <v>918</v>
      </c>
      <c r="D6783" s="94">
        <v>0.8</v>
      </c>
    </row>
    <row r="6784" spans="1:4">
      <c r="A6784" s="94" t="s">
        <v>500</v>
      </c>
      <c r="B6784" s="151" t="s">
        <v>37</v>
      </c>
      <c r="C6784" s="94" t="s">
        <v>1077</v>
      </c>
      <c r="D6784" s="94">
        <v>0.43</v>
      </c>
    </row>
    <row r="6785" spans="1:4">
      <c r="A6785" s="94" t="s">
        <v>500</v>
      </c>
      <c r="B6785" s="151" t="s">
        <v>37</v>
      </c>
      <c r="C6785" s="94" t="s">
        <v>999</v>
      </c>
      <c r="D6785" s="94">
        <v>0.35</v>
      </c>
    </row>
    <row r="6786" spans="1:4">
      <c r="A6786" s="94" t="s">
        <v>500</v>
      </c>
      <c r="B6786" s="151" t="s">
        <v>37</v>
      </c>
      <c r="C6786" s="94" t="s">
        <v>921</v>
      </c>
      <c r="D6786" s="94">
        <v>1</v>
      </c>
    </row>
    <row r="6787" spans="1:4">
      <c r="A6787" s="94" t="s">
        <v>500</v>
      </c>
      <c r="B6787" s="151" t="s">
        <v>37</v>
      </c>
      <c r="C6787" s="94" t="s">
        <v>998</v>
      </c>
      <c r="D6787" s="94">
        <v>0.7</v>
      </c>
    </row>
    <row r="6788" spans="1:4">
      <c r="A6788" s="94" t="s">
        <v>500</v>
      </c>
      <c r="B6788" s="151" t="s">
        <v>37</v>
      </c>
      <c r="C6788" s="94" t="s">
        <v>1078</v>
      </c>
      <c r="D6788" s="94">
        <v>0.36</v>
      </c>
    </row>
    <row r="6789" spans="1:4">
      <c r="A6789" s="94" t="s">
        <v>500</v>
      </c>
      <c r="B6789" s="151" t="s">
        <v>37</v>
      </c>
      <c r="C6789" s="94" t="s">
        <v>1079</v>
      </c>
      <c r="D6789" s="94">
        <v>0.83</v>
      </c>
    </row>
    <row r="6790" spans="1:4">
      <c r="A6790" s="94" t="s">
        <v>500</v>
      </c>
      <c r="B6790" s="151" t="s">
        <v>37</v>
      </c>
      <c r="C6790" s="94" t="s">
        <v>1080</v>
      </c>
      <c r="D6790" s="94">
        <v>0.75</v>
      </c>
    </row>
    <row r="6791" spans="1:4">
      <c r="A6791" s="94" t="s">
        <v>500</v>
      </c>
      <c r="B6791" s="151" t="s">
        <v>37</v>
      </c>
      <c r="C6791" s="94" t="s">
        <v>1001</v>
      </c>
      <c r="D6791" s="94">
        <v>7.0000000000000007E-2</v>
      </c>
    </row>
    <row r="6792" spans="1:4">
      <c r="A6792" s="94" t="s">
        <v>500</v>
      </c>
      <c r="B6792" s="151" t="s">
        <v>37</v>
      </c>
      <c r="C6792" s="94" t="s">
        <v>1081</v>
      </c>
      <c r="D6792" s="94">
        <v>0.76</v>
      </c>
    </row>
    <row r="6793" spans="1:4">
      <c r="A6793" s="94" t="s">
        <v>500</v>
      </c>
      <c r="B6793" s="151" t="s">
        <v>37</v>
      </c>
      <c r="C6793" s="94" t="s">
        <v>1082</v>
      </c>
      <c r="D6793" s="94">
        <v>5.0000000000000001E-3</v>
      </c>
    </row>
    <row r="6794" spans="1:4">
      <c r="A6794" s="94" t="s">
        <v>500</v>
      </c>
      <c r="B6794" s="151" t="s">
        <v>37</v>
      </c>
      <c r="C6794" s="94" t="s">
        <v>1083</v>
      </c>
      <c r="D6794" s="94">
        <v>7.0000000000000001E-3</v>
      </c>
    </row>
    <row r="6795" spans="1:4">
      <c r="A6795" s="94" t="s">
        <v>500</v>
      </c>
      <c r="B6795" s="151" t="s">
        <v>37</v>
      </c>
      <c r="C6795" s="94" t="s">
        <v>1084</v>
      </c>
      <c r="D6795" s="94">
        <v>7.0000000000000001E-3</v>
      </c>
    </row>
    <row r="6796" spans="1:4">
      <c r="A6796" s="94" t="s">
        <v>500</v>
      </c>
      <c r="B6796" s="151" t="s">
        <v>37</v>
      </c>
      <c r="C6796" s="94" t="s">
        <v>923</v>
      </c>
      <c r="D6796" s="94">
        <v>8.3000000000000004E-2</v>
      </c>
    </row>
    <row r="6797" spans="1:4">
      <c r="A6797" s="94" t="s">
        <v>500</v>
      </c>
      <c r="B6797" s="151" t="s">
        <v>37</v>
      </c>
      <c r="C6797" s="94" t="s">
        <v>1085</v>
      </c>
      <c r="D6797" s="94">
        <v>0.43</v>
      </c>
    </row>
    <row r="6798" spans="1:4">
      <c r="A6798" s="94" t="s">
        <v>500</v>
      </c>
      <c r="B6798" s="151" t="s">
        <v>37</v>
      </c>
      <c r="C6798" s="94" t="s">
        <v>924</v>
      </c>
      <c r="D6798" s="94">
        <v>1.0900000000000001</v>
      </c>
    </row>
    <row r="6799" spans="1:4">
      <c r="A6799" s="94" t="s">
        <v>500</v>
      </c>
      <c r="B6799" s="151" t="s">
        <v>37</v>
      </c>
      <c r="C6799" s="94" t="s">
        <v>1086</v>
      </c>
      <c r="D6799" s="94">
        <v>2E-3</v>
      </c>
    </row>
    <row r="6800" spans="1:4">
      <c r="A6800" s="94" t="s">
        <v>500</v>
      </c>
      <c r="B6800" s="151" t="s">
        <v>37</v>
      </c>
      <c r="C6800" s="94" t="s">
        <v>1087</v>
      </c>
      <c r="D6800" s="94">
        <v>0.4</v>
      </c>
    </row>
    <row r="6801" spans="1:4">
      <c r="A6801" s="94" t="s">
        <v>500</v>
      </c>
      <c r="B6801" s="151" t="s">
        <v>37</v>
      </c>
      <c r="C6801" s="94" t="s">
        <v>1088</v>
      </c>
      <c r="D6801" s="94">
        <v>0.27</v>
      </c>
    </row>
    <row r="6802" spans="1:4">
      <c r="A6802" s="94" t="s">
        <v>500</v>
      </c>
      <c r="B6802" s="151" t="s">
        <v>37</v>
      </c>
      <c r="C6802" s="94" t="s">
        <v>1089</v>
      </c>
      <c r="D6802" s="94">
        <v>0.05</v>
      </c>
    </row>
    <row r="6803" spans="1:4">
      <c r="A6803" s="94" t="s">
        <v>500</v>
      </c>
      <c r="B6803" s="151" t="s">
        <v>37</v>
      </c>
      <c r="C6803" s="94" t="s">
        <v>1012</v>
      </c>
      <c r="D6803" s="94">
        <v>7.0000000000000007E-2</v>
      </c>
    </row>
    <row r="6804" spans="1:4">
      <c r="A6804" s="94" t="s">
        <v>500</v>
      </c>
      <c r="B6804" s="151" t="s">
        <v>37</v>
      </c>
      <c r="C6804" s="94" t="s">
        <v>926</v>
      </c>
      <c r="D6804" s="94">
        <v>0.71</v>
      </c>
    </row>
    <row r="6805" spans="1:4">
      <c r="A6805" s="94" t="s">
        <v>500</v>
      </c>
      <c r="B6805" s="151" t="s">
        <v>37</v>
      </c>
      <c r="C6805" s="94" t="s">
        <v>1013</v>
      </c>
      <c r="D6805" s="94">
        <v>0.41399999999999998</v>
      </c>
    </row>
    <row r="6806" spans="1:4">
      <c r="A6806" s="94" t="s">
        <v>500</v>
      </c>
      <c r="B6806" s="151" t="s">
        <v>37</v>
      </c>
      <c r="C6806" s="94" t="s">
        <v>1090</v>
      </c>
      <c r="D6806" s="94">
        <v>0.7</v>
      </c>
    </row>
    <row r="6807" spans="1:4">
      <c r="A6807" s="94" t="s">
        <v>500</v>
      </c>
      <c r="B6807" s="151" t="s">
        <v>37</v>
      </c>
      <c r="C6807" s="94" t="s">
        <v>1020</v>
      </c>
      <c r="D6807" s="94">
        <v>0.76</v>
      </c>
    </row>
    <row r="6808" spans="1:4">
      <c r="A6808" s="94" t="s">
        <v>500</v>
      </c>
      <c r="B6808" s="151" t="s">
        <v>37</v>
      </c>
      <c r="C6808" s="94" t="s">
        <v>1091</v>
      </c>
      <c r="D6808" s="94">
        <v>5.0000000000000001E-3</v>
      </c>
    </row>
    <row r="6809" spans="1:4">
      <c r="A6809" s="94" t="s">
        <v>500</v>
      </c>
      <c r="B6809" s="151" t="s">
        <v>37</v>
      </c>
      <c r="C6809" s="94" t="s">
        <v>1092</v>
      </c>
      <c r="D6809" s="94">
        <v>0.48</v>
      </c>
    </row>
    <row r="6810" spans="1:4">
      <c r="A6810" s="94" t="s">
        <v>500</v>
      </c>
      <c r="B6810" s="151" t="s">
        <v>37</v>
      </c>
      <c r="C6810" s="94" t="s">
        <v>1093</v>
      </c>
      <c r="D6810" s="94">
        <v>4.4999999999999998E-2</v>
      </c>
    </row>
    <row r="6811" spans="1:4">
      <c r="A6811" s="94" t="s">
        <v>500</v>
      </c>
      <c r="B6811" s="151" t="s">
        <v>37</v>
      </c>
      <c r="C6811" s="94" t="s">
        <v>1030</v>
      </c>
      <c r="D6811" s="94">
        <v>4.0000000000000001E-3</v>
      </c>
    </row>
    <row r="6812" spans="1:4">
      <c r="A6812" s="94" t="s">
        <v>500</v>
      </c>
      <c r="B6812" s="151" t="s">
        <v>37</v>
      </c>
      <c r="C6812" s="94" t="s">
        <v>1033</v>
      </c>
      <c r="D6812" s="94">
        <v>0.245</v>
      </c>
    </row>
    <row r="6813" spans="1:4">
      <c r="A6813" s="94" t="s">
        <v>500</v>
      </c>
      <c r="B6813" s="151" t="s">
        <v>37</v>
      </c>
      <c r="C6813" s="94" t="s">
        <v>1094</v>
      </c>
      <c r="D6813" s="94">
        <v>0.43</v>
      </c>
    </row>
    <row r="6814" spans="1:4">
      <c r="A6814" s="94" t="s">
        <v>500</v>
      </c>
      <c r="B6814" s="151" t="s">
        <v>37</v>
      </c>
      <c r="C6814" s="94" t="s">
        <v>1095</v>
      </c>
      <c r="D6814" s="94">
        <v>0.1</v>
      </c>
    </row>
    <row r="6815" spans="1:4">
      <c r="A6815" s="92" t="s">
        <v>18</v>
      </c>
      <c r="B6815" s="151" t="s">
        <v>1096</v>
      </c>
      <c r="C6815" s="94">
        <v>13</v>
      </c>
      <c r="D6815" s="94">
        <v>0.17</v>
      </c>
    </row>
    <row r="6816" spans="1:4">
      <c r="A6816" s="92" t="s">
        <v>18</v>
      </c>
      <c r="B6816" s="151" t="s">
        <v>1096</v>
      </c>
      <c r="C6816" s="94">
        <v>60</v>
      </c>
      <c r="D6816" s="94">
        <v>0.04</v>
      </c>
    </row>
    <row r="6817" spans="1:4">
      <c r="A6817" s="92" t="s">
        <v>18</v>
      </c>
      <c r="B6817" s="151" t="s">
        <v>1096</v>
      </c>
      <c r="C6817" s="94">
        <v>80</v>
      </c>
      <c r="D6817" s="94">
        <v>0.12</v>
      </c>
    </row>
    <row r="6818" spans="1:4">
      <c r="A6818" s="92" t="s">
        <v>18</v>
      </c>
      <c r="B6818" s="151" t="s">
        <v>1096</v>
      </c>
      <c r="C6818" s="94">
        <v>95</v>
      </c>
      <c r="D6818" s="94">
        <v>0.14000000000000001</v>
      </c>
    </row>
    <row r="6819" spans="1:4">
      <c r="A6819" s="92" t="s">
        <v>18</v>
      </c>
      <c r="B6819" s="151" t="s">
        <v>1096</v>
      </c>
      <c r="C6819" s="94">
        <v>100</v>
      </c>
      <c r="D6819" s="94">
        <v>0.62</v>
      </c>
    </row>
    <row r="6820" spans="1:4">
      <c r="A6820" s="92" t="s">
        <v>18</v>
      </c>
      <c r="B6820" s="151" t="s">
        <v>1096</v>
      </c>
      <c r="C6820" s="94">
        <v>110</v>
      </c>
      <c r="D6820" s="94">
        <v>0.34</v>
      </c>
    </row>
    <row r="6821" spans="1:4">
      <c r="A6821" s="154" t="s">
        <v>571</v>
      </c>
      <c r="B6821" s="154" t="s">
        <v>36</v>
      </c>
      <c r="C6821" s="94">
        <v>2.7</v>
      </c>
      <c r="D6821" s="94">
        <v>1.6E-2</v>
      </c>
    </row>
    <row r="6822" spans="1:4">
      <c r="A6822" s="154" t="s">
        <v>571</v>
      </c>
      <c r="B6822" s="154" t="s">
        <v>36</v>
      </c>
      <c r="C6822" s="94">
        <v>10</v>
      </c>
      <c r="D6822" s="94">
        <v>2E-3</v>
      </c>
    </row>
    <row r="6823" spans="1:4">
      <c r="A6823" s="154" t="s">
        <v>571</v>
      </c>
      <c r="B6823" s="154" t="s">
        <v>36</v>
      </c>
      <c r="C6823" s="94">
        <v>10.7</v>
      </c>
      <c r="D6823" s="94">
        <v>0.65</v>
      </c>
    </row>
    <row r="6824" spans="1:4">
      <c r="A6824" s="154" t="s">
        <v>571</v>
      </c>
      <c r="B6824" s="154" t="s">
        <v>36</v>
      </c>
      <c r="C6824" s="94">
        <v>11</v>
      </c>
      <c r="D6824" s="94">
        <v>0.04</v>
      </c>
    </row>
    <row r="6825" spans="1:4">
      <c r="A6825" s="154" t="s">
        <v>571</v>
      </c>
      <c r="B6825" s="154" t="s">
        <v>36</v>
      </c>
      <c r="C6825" s="94">
        <v>11.3</v>
      </c>
      <c r="D6825" s="94">
        <v>0.1</v>
      </c>
    </row>
    <row r="6826" spans="1:4">
      <c r="A6826" s="154" t="s">
        <v>571</v>
      </c>
      <c r="B6826" s="154" t="s">
        <v>36</v>
      </c>
      <c r="C6826" s="94">
        <v>11.1</v>
      </c>
      <c r="D6826" s="94">
        <v>0.09</v>
      </c>
    </row>
    <row r="6827" spans="1:4">
      <c r="A6827" s="94" t="s">
        <v>559</v>
      </c>
      <c r="B6827" s="94" t="s">
        <v>36</v>
      </c>
      <c r="C6827" s="94">
        <v>9</v>
      </c>
      <c r="D6827" s="94">
        <v>0.01</v>
      </c>
    </row>
    <row r="6828" spans="1:4">
      <c r="A6828" s="94" t="s">
        <v>559</v>
      </c>
      <c r="B6828" s="94" t="s">
        <v>36</v>
      </c>
      <c r="C6828" s="94">
        <v>10</v>
      </c>
      <c r="D6828" s="94">
        <v>1.1000000000000001</v>
      </c>
    </row>
    <row r="6829" spans="1:4">
      <c r="A6829" s="94" t="s">
        <v>559</v>
      </c>
      <c r="B6829" s="94" t="s">
        <v>36</v>
      </c>
      <c r="C6829" s="94">
        <v>10.5</v>
      </c>
      <c r="D6829" s="94">
        <v>0.3</v>
      </c>
    </row>
    <row r="6830" spans="1:4">
      <c r="A6830" s="94" t="s">
        <v>559</v>
      </c>
      <c r="B6830" s="94" t="s">
        <v>36</v>
      </c>
      <c r="C6830" s="94">
        <v>11</v>
      </c>
      <c r="D6830" s="94">
        <v>0.15</v>
      </c>
    </row>
    <row r="6831" spans="1:4">
      <c r="A6831" s="94" t="s">
        <v>559</v>
      </c>
      <c r="B6831" s="94" t="s">
        <v>36</v>
      </c>
      <c r="C6831" s="94">
        <v>12</v>
      </c>
      <c r="D6831" s="94">
        <v>1.5</v>
      </c>
    </row>
    <row r="6832" spans="1:4">
      <c r="A6832" s="94" t="s">
        <v>559</v>
      </c>
      <c r="B6832" s="94" t="s">
        <v>36</v>
      </c>
      <c r="C6832" s="94">
        <v>13</v>
      </c>
      <c r="D6832" s="94">
        <v>0.09</v>
      </c>
    </row>
    <row r="6833" spans="1:4">
      <c r="A6833" s="94" t="s">
        <v>559</v>
      </c>
      <c r="B6833" s="94" t="s">
        <v>36</v>
      </c>
      <c r="C6833" s="94">
        <v>14</v>
      </c>
      <c r="D6833" s="94">
        <v>1.1499999999999999</v>
      </c>
    </row>
    <row r="6834" spans="1:4">
      <c r="A6834" s="94" t="s">
        <v>559</v>
      </c>
      <c r="B6834" s="94" t="s">
        <v>36</v>
      </c>
      <c r="C6834" s="94">
        <v>16</v>
      </c>
      <c r="D6834" s="94">
        <v>0.52</v>
      </c>
    </row>
    <row r="6835" spans="1:4">
      <c r="A6835" s="94" t="s">
        <v>559</v>
      </c>
      <c r="B6835" s="94" t="s">
        <v>36</v>
      </c>
      <c r="C6835" s="94">
        <v>17</v>
      </c>
      <c r="D6835" s="94">
        <v>5.0000000000000001E-3</v>
      </c>
    </row>
    <row r="6836" spans="1:4">
      <c r="A6836" s="94" t="s">
        <v>559</v>
      </c>
      <c r="B6836" s="94" t="s">
        <v>36</v>
      </c>
      <c r="C6836" s="94">
        <v>18</v>
      </c>
      <c r="D6836" s="94">
        <v>6.7000000000000004E-2</v>
      </c>
    </row>
    <row r="6837" spans="1:4">
      <c r="A6837" s="94" t="s">
        <v>559</v>
      </c>
      <c r="B6837" s="94" t="s">
        <v>36</v>
      </c>
      <c r="C6837" s="94">
        <v>20</v>
      </c>
      <c r="D6837" s="94">
        <v>1.28</v>
      </c>
    </row>
    <row r="6838" spans="1:4">
      <c r="A6838" s="94" t="s">
        <v>559</v>
      </c>
      <c r="B6838" s="94" t="s">
        <v>36</v>
      </c>
      <c r="C6838" s="94">
        <v>22</v>
      </c>
      <c r="D6838" s="94">
        <v>0.73</v>
      </c>
    </row>
    <row r="6839" spans="1:4">
      <c r="A6839" s="94" t="s">
        <v>559</v>
      </c>
      <c r="B6839" s="94" t="s">
        <v>36</v>
      </c>
      <c r="C6839" s="94">
        <v>25</v>
      </c>
      <c r="D6839" s="94">
        <v>0.7</v>
      </c>
    </row>
    <row r="6840" spans="1:4">
      <c r="A6840" s="94" t="s">
        <v>559</v>
      </c>
      <c r="B6840" s="94" t="s">
        <v>36</v>
      </c>
      <c r="C6840" s="94">
        <v>26</v>
      </c>
      <c r="D6840" s="94">
        <v>0.36</v>
      </c>
    </row>
    <row r="6841" spans="1:4">
      <c r="A6841" s="94" t="s">
        <v>559</v>
      </c>
      <c r="B6841" s="94" t="s">
        <v>36</v>
      </c>
      <c r="C6841" s="94">
        <v>28</v>
      </c>
      <c r="D6841" s="94">
        <v>0.28000000000000003</v>
      </c>
    </row>
    <row r="6842" spans="1:4">
      <c r="A6842" s="94" t="s">
        <v>559</v>
      </c>
      <c r="B6842" s="94" t="s">
        <v>36</v>
      </c>
      <c r="C6842" s="94">
        <v>30</v>
      </c>
      <c r="D6842" s="94">
        <v>0.9</v>
      </c>
    </row>
    <row r="6843" spans="1:4">
      <c r="A6843" s="94" t="s">
        <v>559</v>
      </c>
      <c r="B6843" s="94" t="s">
        <v>36</v>
      </c>
      <c r="C6843" s="94">
        <v>32</v>
      </c>
      <c r="D6843" s="94">
        <v>0.53500000000000003</v>
      </c>
    </row>
    <row r="6844" spans="1:4">
      <c r="A6844" s="94" t="s">
        <v>559</v>
      </c>
      <c r="B6844" s="94" t="s">
        <v>36</v>
      </c>
      <c r="C6844" s="94">
        <v>35</v>
      </c>
      <c r="D6844" s="94">
        <v>0.5</v>
      </c>
    </row>
    <row r="6845" spans="1:4">
      <c r="A6845" s="94" t="s">
        <v>559</v>
      </c>
      <c r="B6845" s="94" t="s">
        <v>36</v>
      </c>
      <c r="C6845" s="94">
        <v>36</v>
      </c>
      <c r="D6845" s="94">
        <v>0.5</v>
      </c>
    </row>
    <row r="6846" spans="1:4">
      <c r="A6846" s="94" t="s">
        <v>559</v>
      </c>
      <c r="B6846" s="94" t="s">
        <v>36</v>
      </c>
      <c r="C6846" s="94">
        <v>40</v>
      </c>
      <c r="D6846" s="94">
        <v>0.3</v>
      </c>
    </row>
    <row r="6847" spans="1:4">
      <c r="A6847" s="94" t="s">
        <v>559</v>
      </c>
      <c r="B6847" s="94" t="s">
        <v>36</v>
      </c>
      <c r="C6847" s="94">
        <v>42</v>
      </c>
      <c r="D6847" s="94">
        <v>0.24</v>
      </c>
    </row>
    <row r="6848" spans="1:4">
      <c r="A6848" s="94" t="s">
        <v>559</v>
      </c>
      <c r="B6848" s="94" t="s">
        <v>36</v>
      </c>
      <c r="C6848" s="94">
        <v>45</v>
      </c>
      <c r="D6848" s="94">
        <v>1.74</v>
      </c>
    </row>
    <row r="6849" spans="1:4">
      <c r="A6849" s="94" t="s">
        <v>559</v>
      </c>
      <c r="B6849" s="94" t="s">
        <v>36</v>
      </c>
      <c r="C6849" s="94">
        <v>48</v>
      </c>
      <c r="D6849" s="94">
        <v>0.02</v>
      </c>
    </row>
    <row r="6850" spans="1:4">
      <c r="A6850" s="94" t="s">
        <v>559</v>
      </c>
      <c r="B6850" s="94" t="s">
        <v>36</v>
      </c>
      <c r="C6850" s="94">
        <v>50</v>
      </c>
      <c r="D6850" s="94">
        <v>0.71899999999999997</v>
      </c>
    </row>
    <row r="6851" spans="1:4">
      <c r="A6851" s="94" t="s">
        <v>559</v>
      </c>
      <c r="B6851" s="94" t="s">
        <v>36</v>
      </c>
      <c r="C6851" s="94">
        <v>54</v>
      </c>
      <c r="D6851" s="94">
        <v>0.56499999999999995</v>
      </c>
    </row>
    <row r="6852" spans="1:4">
      <c r="A6852" s="94" t="s">
        <v>559</v>
      </c>
      <c r="B6852" s="94" t="s">
        <v>36</v>
      </c>
      <c r="C6852" s="94">
        <v>55</v>
      </c>
      <c r="D6852" s="94">
        <v>0.68</v>
      </c>
    </row>
    <row r="6853" spans="1:4">
      <c r="A6853" s="94" t="s">
        <v>559</v>
      </c>
      <c r="B6853" s="94" t="s">
        <v>36</v>
      </c>
      <c r="C6853" s="94">
        <v>60</v>
      </c>
      <c r="D6853" s="94">
        <v>0.38</v>
      </c>
    </row>
    <row r="6854" spans="1:4">
      <c r="A6854" s="94" t="s">
        <v>559</v>
      </c>
      <c r="B6854" s="94" t="s">
        <v>36</v>
      </c>
      <c r="C6854" s="94">
        <v>70</v>
      </c>
      <c r="D6854" s="94">
        <v>0.46</v>
      </c>
    </row>
    <row r="6855" spans="1:4">
      <c r="A6855" s="94" t="s">
        <v>559</v>
      </c>
      <c r="B6855" s="94" t="s">
        <v>36</v>
      </c>
      <c r="C6855" s="94">
        <v>80</v>
      </c>
      <c r="D6855" s="94">
        <v>0.56000000000000005</v>
      </c>
    </row>
    <row r="6856" spans="1:4">
      <c r="A6856" s="94" t="s">
        <v>559</v>
      </c>
      <c r="B6856" s="94" t="s">
        <v>36</v>
      </c>
      <c r="C6856" s="94">
        <v>100</v>
      </c>
      <c r="D6856" s="94">
        <v>2.8</v>
      </c>
    </row>
    <row r="6857" spans="1:4">
      <c r="A6857" s="94" t="s">
        <v>559</v>
      </c>
      <c r="B6857" s="94" t="s">
        <v>36</v>
      </c>
      <c r="C6857" s="94">
        <v>105</v>
      </c>
      <c r="D6857" s="94">
        <v>0.24</v>
      </c>
    </row>
    <row r="6858" spans="1:4">
      <c r="A6858" s="94" t="s">
        <v>559</v>
      </c>
      <c r="B6858" s="94" t="s">
        <v>36</v>
      </c>
      <c r="C6858" s="94">
        <v>115</v>
      </c>
      <c r="D6858" s="94">
        <v>0.04</v>
      </c>
    </row>
    <row r="6859" spans="1:4">
      <c r="A6859" s="94" t="s">
        <v>559</v>
      </c>
      <c r="B6859" s="94" t="s">
        <v>36</v>
      </c>
      <c r="C6859" s="94">
        <v>120</v>
      </c>
      <c r="D6859" s="94">
        <v>5.0000000000000001E-3</v>
      </c>
    </row>
    <row r="6860" spans="1:4">
      <c r="A6860" s="94" t="s">
        <v>559</v>
      </c>
      <c r="B6860" s="94" t="s">
        <v>36</v>
      </c>
      <c r="C6860" s="94">
        <v>125</v>
      </c>
      <c r="D6860" s="94">
        <v>0.42</v>
      </c>
    </row>
    <row r="6861" spans="1:4">
      <c r="A6861" s="94" t="s">
        <v>34</v>
      </c>
      <c r="B6861" s="94" t="s">
        <v>36</v>
      </c>
      <c r="C6861" s="94" t="s">
        <v>534</v>
      </c>
      <c r="D6861" s="94">
        <v>0.23</v>
      </c>
    </row>
    <row r="6862" spans="1:4">
      <c r="A6862" s="94" t="s">
        <v>34</v>
      </c>
      <c r="B6862" s="94" t="s">
        <v>36</v>
      </c>
      <c r="C6862" s="94" t="s">
        <v>535</v>
      </c>
      <c r="D6862" s="94">
        <v>0.38</v>
      </c>
    </row>
    <row r="6863" spans="1:4">
      <c r="A6863" s="94" t="s">
        <v>34</v>
      </c>
      <c r="B6863" s="94" t="s">
        <v>36</v>
      </c>
      <c r="C6863" s="94" t="s">
        <v>1097</v>
      </c>
      <c r="D6863" s="94">
        <v>0.03</v>
      </c>
    </row>
    <row r="6864" spans="1:4">
      <c r="A6864" s="94" t="s">
        <v>500</v>
      </c>
      <c r="B6864" s="94" t="s">
        <v>36</v>
      </c>
      <c r="C6864" s="94" t="s">
        <v>991</v>
      </c>
      <c r="D6864" s="94">
        <v>0.37</v>
      </c>
    </row>
    <row r="6865" spans="1:4">
      <c r="A6865" s="94" t="s">
        <v>500</v>
      </c>
      <c r="B6865" s="94" t="s">
        <v>36</v>
      </c>
      <c r="C6865" s="94" t="s">
        <v>992</v>
      </c>
      <c r="D6865" s="94">
        <v>0.01</v>
      </c>
    </row>
    <row r="6866" spans="1:4">
      <c r="A6866" s="94" t="s">
        <v>500</v>
      </c>
      <c r="B6866" s="94" t="s">
        <v>36</v>
      </c>
      <c r="C6866" s="94" t="s">
        <v>918</v>
      </c>
      <c r="D6866" s="94">
        <v>0.4</v>
      </c>
    </row>
    <row r="6867" spans="1:4">
      <c r="A6867" s="94" t="s">
        <v>500</v>
      </c>
      <c r="B6867" s="94" t="s">
        <v>36</v>
      </c>
      <c r="C6867" s="94" t="s">
        <v>923</v>
      </c>
      <c r="D6867" s="94">
        <v>1.4999999999999999E-2</v>
      </c>
    </row>
    <row r="6868" spans="1:4">
      <c r="A6868" s="94" t="s">
        <v>500</v>
      </c>
      <c r="B6868" s="94" t="s">
        <v>36</v>
      </c>
      <c r="C6868" s="94" t="s">
        <v>1098</v>
      </c>
      <c r="D6868" s="94">
        <v>0.6</v>
      </c>
    </row>
    <row r="6869" spans="1:4">
      <c r="A6869" s="92" t="s">
        <v>18</v>
      </c>
      <c r="B6869" s="151" t="s">
        <v>33</v>
      </c>
      <c r="C6869" s="94">
        <v>20</v>
      </c>
      <c r="D6869" s="94">
        <v>0.04</v>
      </c>
    </row>
    <row r="6870" spans="1:4">
      <c r="A6870" s="92" t="s">
        <v>18</v>
      </c>
      <c r="B6870" s="151" t="s">
        <v>33</v>
      </c>
      <c r="C6870" s="94">
        <v>22</v>
      </c>
      <c r="D6870" s="94">
        <v>0.27</v>
      </c>
    </row>
    <row r="6871" spans="1:4">
      <c r="A6871" s="92" t="s">
        <v>18</v>
      </c>
      <c r="B6871" s="151" t="s">
        <v>33</v>
      </c>
      <c r="C6871" s="94">
        <v>25</v>
      </c>
      <c r="D6871" s="94">
        <v>0.2</v>
      </c>
    </row>
    <row r="6872" spans="1:4">
      <c r="A6872" s="92" t="s">
        <v>18</v>
      </c>
      <c r="B6872" s="151" t="s">
        <v>33</v>
      </c>
      <c r="C6872" s="94">
        <v>30</v>
      </c>
      <c r="D6872" s="94">
        <v>0.46</v>
      </c>
    </row>
    <row r="6873" spans="1:4">
      <c r="A6873" s="92" t="s">
        <v>18</v>
      </c>
      <c r="B6873" s="151" t="s">
        <v>33</v>
      </c>
      <c r="C6873" s="94">
        <v>32</v>
      </c>
      <c r="D6873" s="94">
        <v>0.01</v>
      </c>
    </row>
    <row r="6874" spans="1:4">
      <c r="A6874" s="92" t="s">
        <v>18</v>
      </c>
      <c r="B6874" s="151" t="s">
        <v>33</v>
      </c>
      <c r="C6874" s="94">
        <v>40</v>
      </c>
      <c r="D6874" s="94">
        <v>0.12</v>
      </c>
    </row>
    <row r="6875" spans="1:4">
      <c r="A6875" s="92" t="s">
        <v>18</v>
      </c>
      <c r="B6875" s="151" t="s">
        <v>33</v>
      </c>
      <c r="C6875" s="94">
        <v>50</v>
      </c>
      <c r="D6875" s="94">
        <v>0.06</v>
      </c>
    </row>
    <row r="6876" spans="1:4">
      <c r="A6876" s="92" t="s">
        <v>18</v>
      </c>
      <c r="B6876" s="151" t="s">
        <v>33</v>
      </c>
      <c r="C6876" s="94">
        <v>65</v>
      </c>
      <c r="D6876" s="94">
        <v>0.04</v>
      </c>
    </row>
    <row r="6877" spans="1:4">
      <c r="A6877" s="94" t="s">
        <v>34</v>
      </c>
      <c r="B6877" s="151" t="s">
        <v>33</v>
      </c>
      <c r="C6877" s="94" t="s">
        <v>533</v>
      </c>
      <c r="D6877" s="94">
        <v>5.0000000000000001E-3</v>
      </c>
    </row>
    <row r="6878" spans="1:4">
      <c r="A6878" s="94" t="s">
        <v>34</v>
      </c>
      <c r="B6878" s="151" t="s">
        <v>33</v>
      </c>
      <c r="C6878" s="94" t="s">
        <v>534</v>
      </c>
      <c r="D6878" s="94">
        <v>6.5000000000000002E-2</v>
      </c>
    </row>
    <row r="6879" spans="1:4">
      <c r="A6879" s="94" t="s">
        <v>34</v>
      </c>
      <c r="B6879" s="151" t="s">
        <v>33</v>
      </c>
      <c r="C6879" s="94" t="s">
        <v>536</v>
      </c>
      <c r="D6879" s="94">
        <v>0.01</v>
      </c>
    </row>
    <row r="6880" spans="1:4">
      <c r="A6880" s="94" t="s">
        <v>902</v>
      </c>
      <c r="B6880" s="151" t="s">
        <v>33</v>
      </c>
      <c r="C6880" s="94" t="s">
        <v>1099</v>
      </c>
      <c r="D6880" s="94">
        <v>0.12</v>
      </c>
    </row>
    <row r="6881" spans="1:4">
      <c r="A6881" s="94" t="s">
        <v>902</v>
      </c>
      <c r="B6881" s="151" t="s">
        <v>33</v>
      </c>
      <c r="C6881" s="94" t="s">
        <v>1100</v>
      </c>
      <c r="D6881" s="94">
        <v>0.03</v>
      </c>
    </row>
    <row r="6882" spans="1:4">
      <c r="A6882" s="92" t="s">
        <v>32</v>
      </c>
      <c r="B6882" s="92" t="s">
        <v>1101</v>
      </c>
      <c r="C6882" s="94">
        <v>0.34</v>
      </c>
      <c r="D6882" s="94">
        <v>0.02</v>
      </c>
    </row>
    <row r="6883" spans="1:4">
      <c r="A6883" s="92" t="s">
        <v>32</v>
      </c>
      <c r="B6883" s="92" t="s">
        <v>1101</v>
      </c>
      <c r="C6883" s="94">
        <v>0.35</v>
      </c>
      <c r="D6883" s="94">
        <v>0.05</v>
      </c>
    </row>
    <row r="6884" spans="1:4">
      <c r="A6884" s="92" t="s">
        <v>32</v>
      </c>
      <c r="B6884" s="92" t="s">
        <v>1101</v>
      </c>
      <c r="C6884" s="94">
        <v>0.4</v>
      </c>
      <c r="D6884" s="94">
        <v>0.05</v>
      </c>
    </row>
    <row r="6885" spans="1:4">
      <c r="A6885" s="92" t="s">
        <v>32</v>
      </c>
      <c r="B6885" s="92" t="s">
        <v>1101</v>
      </c>
      <c r="C6885" s="94">
        <v>0.5</v>
      </c>
      <c r="D6885" s="94">
        <v>0.05</v>
      </c>
    </row>
    <row r="6886" spans="1:4">
      <c r="A6886" s="92" t="s">
        <v>32</v>
      </c>
      <c r="B6886" s="92" t="s">
        <v>1101</v>
      </c>
      <c r="C6886" s="94">
        <v>1.6</v>
      </c>
      <c r="D6886" s="94">
        <v>3.5000000000000003E-2</v>
      </c>
    </row>
    <row r="6887" spans="1:4">
      <c r="A6887" s="92" t="s">
        <v>32</v>
      </c>
      <c r="B6887" s="92" t="s">
        <v>1101</v>
      </c>
      <c r="C6887" s="94">
        <v>2</v>
      </c>
      <c r="D6887" s="94">
        <v>0.01</v>
      </c>
    </row>
    <row r="6888" spans="1:4">
      <c r="A6888" s="92" t="s">
        <v>32</v>
      </c>
      <c r="B6888" s="92" t="s">
        <v>1101</v>
      </c>
      <c r="C6888" s="94">
        <v>3</v>
      </c>
      <c r="D6888" s="94">
        <v>0.2</v>
      </c>
    </row>
    <row r="6889" spans="1:4">
      <c r="A6889" s="92" t="s">
        <v>32</v>
      </c>
      <c r="B6889" s="92" t="s">
        <v>1101</v>
      </c>
      <c r="C6889" s="94">
        <v>3.5</v>
      </c>
      <c r="D6889" s="94">
        <v>0.21</v>
      </c>
    </row>
    <row r="6890" spans="1:4">
      <c r="A6890" s="92" t="s">
        <v>32</v>
      </c>
      <c r="B6890" s="92" t="s">
        <v>1101</v>
      </c>
      <c r="C6890" s="94">
        <v>3.6</v>
      </c>
      <c r="D6890" s="94">
        <v>0.16</v>
      </c>
    </row>
    <row r="6891" spans="1:4">
      <c r="A6891" s="92" t="s">
        <v>32</v>
      </c>
      <c r="B6891" s="92" t="s">
        <v>1101</v>
      </c>
      <c r="C6891" s="94">
        <v>5</v>
      </c>
      <c r="D6891" s="94">
        <v>0.21</v>
      </c>
    </row>
    <row r="6892" spans="1:4">
      <c r="A6892" s="92" t="s">
        <v>32</v>
      </c>
      <c r="B6892" s="92" t="s">
        <v>1101</v>
      </c>
      <c r="C6892" s="94">
        <v>5.5</v>
      </c>
      <c r="D6892" s="94">
        <v>0.1</v>
      </c>
    </row>
    <row r="6893" spans="1:4">
      <c r="A6893" s="92" t="s">
        <v>32</v>
      </c>
      <c r="B6893" s="92" t="s">
        <v>1101</v>
      </c>
      <c r="C6893" s="94">
        <v>5.6</v>
      </c>
      <c r="D6893" s="94">
        <v>0.04</v>
      </c>
    </row>
    <row r="6894" spans="1:4">
      <c r="A6894" s="92" t="s">
        <v>32</v>
      </c>
      <c r="B6894" s="92" t="s">
        <v>1101</v>
      </c>
      <c r="C6894" s="94">
        <v>6</v>
      </c>
      <c r="D6894" s="94">
        <v>0.12</v>
      </c>
    </row>
    <row r="6895" spans="1:4">
      <c r="A6895" s="92" t="s">
        <v>32</v>
      </c>
      <c r="B6895" s="92" t="s">
        <v>1101</v>
      </c>
      <c r="C6895" s="94">
        <v>6.3</v>
      </c>
      <c r="D6895" s="94">
        <v>0.25</v>
      </c>
    </row>
    <row r="6896" spans="1:4">
      <c r="A6896" s="92" t="s">
        <v>32</v>
      </c>
      <c r="B6896" s="92" t="s">
        <v>1101</v>
      </c>
      <c r="C6896" s="94">
        <v>7</v>
      </c>
      <c r="D6896" s="94">
        <v>0.25</v>
      </c>
    </row>
    <row r="6897" spans="1:4">
      <c r="A6897" s="92" t="s">
        <v>32</v>
      </c>
      <c r="B6897" s="92" t="s">
        <v>1101</v>
      </c>
      <c r="C6897" s="94">
        <v>8</v>
      </c>
      <c r="D6897" s="94">
        <v>0.1</v>
      </c>
    </row>
    <row r="6898" spans="1:4">
      <c r="A6898" s="92" t="s">
        <v>32</v>
      </c>
      <c r="B6898" s="92" t="s">
        <v>1101</v>
      </c>
      <c r="C6898" s="94">
        <v>9</v>
      </c>
      <c r="D6898" s="94">
        <v>0.15</v>
      </c>
    </row>
    <row r="6899" spans="1:4">
      <c r="A6899" s="92" t="s">
        <v>32</v>
      </c>
      <c r="B6899" s="92" t="s">
        <v>1101</v>
      </c>
      <c r="C6899" s="94">
        <v>10</v>
      </c>
      <c r="D6899" s="94">
        <v>0.08</v>
      </c>
    </row>
    <row r="6900" spans="1:4">
      <c r="A6900" s="94" t="s">
        <v>177</v>
      </c>
      <c r="B6900" s="92" t="s">
        <v>1101</v>
      </c>
      <c r="C6900" s="94" t="s">
        <v>1103</v>
      </c>
      <c r="D6900" s="94">
        <v>4.1000000000000002E-2</v>
      </c>
    </row>
    <row r="6901" spans="1:4">
      <c r="A6901" s="94" t="s">
        <v>177</v>
      </c>
      <c r="B6901" s="92" t="s">
        <v>1101</v>
      </c>
      <c r="C6901" s="94" t="s">
        <v>1104</v>
      </c>
      <c r="D6901" s="94">
        <v>1.2E-2</v>
      </c>
    </row>
    <row r="6902" spans="1:4">
      <c r="A6902" s="94" t="s">
        <v>177</v>
      </c>
      <c r="B6902" s="92" t="s">
        <v>1101</v>
      </c>
      <c r="C6902" s="94" t="s">
        <v>1105</v>
      </c>
      <c r="D6902" s="94">
        <v>0.19</v>
      </c>
    </row>
    <row r="6903" spans="1:4">
      <c r="A6903" s="94" t="s">
        <v>177</v>
      </c>
      <c r="B6903" s="92" t="s">
        <v>1101</v>
      </c>
      <c r="C6903" s="94" t="s">
        <v>1106</v>
      </c>
      <c r="D6903" s="94">
        <v>0.25</v>
      </c>
    </row>
    <row r="6904" spans="1:4">
      <c r="A6904" s="94" t="s">
        <v>177</v>
      </c>
      <c r="B6904" s="92" t="s">
        <v>1101</v>
      </c>
      <c r="C6904" s="94" t="s">
        <v>1102</v>
      </c>
      <c r="D6904" s="94">
        <v>0.1</v>
      </c>
    </row>
    <row r="6905" spans="1:4">
      <c r="A6905" s="94" t="s">
        <v>177</v>
      </c>
      <c r="B6905" s="92" t="s">
        <v>1101</v>
      </c>
      <c r="C6905" s="94" t="s">
        <v>1107</v>
      </c>
      <c r="D6905" s="94">
        <v>4.4999999999999998E-2</v>
      </c>
    </row>
    <row r="6906" spans="1:4">
      <c r="A6906" s="92" t="s">
        <v>902</v>
      </c>
      <c r="B6906" s="159" t="s">
        <v>26</v>
      </c>
      <c r="C6906" s="94" t="s">
        <v>516</v>
      </c>
      <c r="D6906" s="94">
        <v>1.3</v>
      </c>
    </row>
    <row r="6907" spans="1:4">
      <c r="A6907" s="92" t="s">
        <v>902</v>
      </c>
      <c r="B6907" s="159" t="s">
        <v>26</v>
      </c>
      <c r="C6907" s="94" t="s">
        <v>502</v>
      </c>
      <c r="D6907" s="94">
        <v>5</v>
      </c>
    </row>
    <row r="6908" spans="1:4">
      <c r="A6908" s="92" t="s">
        <v>902</v>
      </c>
      <c r="B6908" s="159" t="s">
        <v>26</v>
      </c>
      <c r="C6908" s="94" t="s">
        <v>503</v>
      </c>
      <c r="D6908" s="94">
        <v>1.6</v>
      </c>
    </row>
    <row r="6909" spans="1:4">
      <c r="A6909" s="92" t="s">
        <v>902</v>
      </c>
      <c r="B6909" s="159" t="s">
        <v>26</v>
      </c>
      <c r="C6909" s="94" t="s">
        <v>504</v>
      </c>
      <c r="D6909" s="94">
        <v>1</v>
      </c>
    </row>
    <row r="6910" spans="1:4">
      <c r="A6910" s="92" t="s">
        <v>902</v>
      </c>
      <c r="B6910" s="159" t="s">
        <v>26</v>
      </c>
      <c r="C6910" s="94" t="s">
        <v>506</v>
      </c>
      <c r="D6910" s="94">
        <v>4.5999999999999996</v>
      </c>
    </row>
    <row r="6911" spans="1:4">
      <c r="A6911" s="92" t="s">
        <v>902</v>
      </c>
      <c r="B6911" s="159" t="s">
        <v>26</v>
      </c>
      <c r="C6911" s="94" t="s">
        <v>517</v>
      </c>
      <c r="D6911" s="94">
        <v>1</v>
      </c>
    </row>
    <row r="6912" spans="1:4">
      <c r="A6912" s="92" t="s">
        <v>902</v>
      </c>
      <c r="B6912" s="159" t="s">
        <v>26</v>
      </c>
      <c r="C6912" s="94" t="s">
        <v>1108</v>
      </c>
      <c r="D6912" s="94">
        <v>0.7</v>
      </c>
    </row>
    <row r="6913" spans="1:4">
      <c r="A6913" s="92" t="s">
        <v>902</v>
      </c>
      <c r="B6913" s="159" t="s">
        <v>26</v>
      </c>
      <c r="C6913" s="94" t="s">
        <v>508</v>
      </c>
      <c r="D6913" s="94">
        <v>2.4</v>
      </c>
    </row>
    <row r="6914" spans="1:4">
      <c r="A6914" s="92" t="s">
        <v>902</v>
      </c>
      <c r="B6914" s="159" t="s">
        <v>26</v>
      </c>
      <c r="C6914" s="94" t="s">
        <v>1109</v>
      </c>
      <c r="D6914" s="94">
        <v>1</v>
      </c>
    </row>
    <row r="6915" spans="1:4">
      <c r="A6915" s="92" t="s">
        <v>902</v>
      </c>
      <c r="B6915" s="159" t="s">
        <v>26</v>
      </c>
      <c r="C6915" s="94" t="s">
        <v>509</v>
      </c>
      <c r="D6915" s="94">
        <v>8.6999999999999993</v>
      </c>
    </row>
    <row r="6916" spans="1:4">
      <c r="A6916" s="92" t="s">
        <v>902</v>
      </c>
      <c r="B6916" s="159" t="s">
        <v>26</v>
      </c>
      <c r="C6916" s="94" t="s">
        <v>510</v>
      </c>
      <c r="D6916" s="94">
        <v>5.7</v>
      </c>
    </row>
    <row r="6917" spans="1:4">
      <c r="A6917" s="92" t="s">
        <v>902</v>
      </c>
      <c r="B6917" s="159" t="s">
        <v>26</v>
      </c>
      <c r="C6917" s="94" t="s">
        <v>511</v>
      </c>
      <c r="D6917" s="94">
        <v>3.2</v>
      </c>
    </row>
    <row r="6918" spans="1:4">
      <c r="A6918" s="92" t="s">
        <v>902</v>
      </c>
      <c r="B6918" s="159" t="s">
        <v>26</v>
      </c>
      <c r="C6918" s="94" t="s">
        <v>512</v>
      </c>
      <c r="D6918" s="94">
        <v>2.1</v>
      </c>
    </row>
    <row r="6919" spans="1:4">
      <c r="A6919" s="92" t="s">
        <v>902</v>
      </c>
      <c r="B6919" s="159" t="s">
        <v>26</v>
      </c>
      <c r="C6919" s="94" t="s">
        <v>519</v>
      </c>
      <c r="D6919" s="94">
        <v>1.7</v>
      </c>
    </row>
    <row r="6920" spans="1:4">
      <c r="A6920" s="5" t="s">
        <v>532</v>
      </c>
      <c r="B6920" s="5" t="s">
        <v>23</v>
      </c>
      <c r="C6920" s="5">
        <v>6</v>
      </c>
      <c r="D6920" s="36">
        <v>1.6E-2</v>
      </c>
    </row>
    <row r="6921" spans="1:4">
      <c r="A6921" s="5" t="s">
        <v>532</v>
      </c>
      <c r="B6921" s="5" t="s">
        <v>23</v>
      </c>
      <c r="C6921" s="5">
        <v>20</v>
      </c>
      <c r="D6921" s="36">
        <v>0.54</v>
      </c>
    </row>
    <row r="6922" spans="1:4">
      <c r="A6922" s="5" t="s">
        <v>294</v>
      </c>
      <c r="B6922" s="5" t="s">
        <v>23</v>
      </c>
      <c r="C6922" s="5" t="s">
        <v>368</v>
      </c>
      <c r="D6922" s="36">
        <v>6.0000000000000001E-3</v>
      </c>
    </row>
    <row r="6923" spans="1:4">
      <c r="A6923" s="5" t="s">
        <v>294</v>
      </c>
      <c r="B6923" s="5" t="s">
        <v>23</v>
      </c>
      <c r="C6923" s="5" t="s">
        <v>24</v>
      </c>
      <c r="D6923" s="36">
        <v>0.4</v>
      </c>
    </row>
    <row r="6924" spans="1:4">
      <c r="A6924" s="163" t="s">
        <v>559</v>
      </c>
      <c r="B6924" s="163" t="s">
        <v>1110</v>
      </c>
      <c r="C6924" s="167">
        <v>26</v>
      </c>
      <c r="D6924" s="164">
        <v>6.0000000000000001E-3</v>
      </c>
    </row>
    <row r="6925" spans="1:4">
      <c r="A6925" s="163" t="s">
        <v>559</v>
      </c>
      <c r="B6925" s="163" t="s">
        <v>1110</v>
      </c>
      <c r="C6925" s="167">
        <v>27</v>
      </c>
      <c r="D6925" s="164">
        <v>6.0000000000000001E-3</v>
      </c>
    </row>
    <row r="6926" spans="1:4">
      <c r="A6926" s="163" t="s">
        <v>559</v>
      </c>
      <c r="B6926" s="163" t="s">
        <v>1110</v>
      </c>
      <c r="C6926" s="167">
        <v>28</v>
      </c>
      <c r="D6926" s="164">
        <v>7.4999999999999997E-2</v>
      </c>
    </row>
    <row r="6927" spans="1:4">
      <c r="A6927" s="163" t="s">
        <v>559</v>
      </c>
      <c r="B6927" s="163" t="s">
        <v>1110</v>
      </c>
      <c r="C6927" s="167">
        <v>29</v>
      </c>
      <c r="D6927" s="164">
        <v>0.17</v>
      </c>
    </row>
    <row r="6928" spans="1:4">
      <c r="A6928" s="163" t="s">
        <v>559</v>
      </c>
      <c r="B6928" s="163" t="s">
        <v>1110</v>
      </c>
      <c r="C6928" s="167">
        <v>30</v>
      </c>
      <c r="D6928" s="164">
        <v>6.6000000000000003E-2</v>
      </c>
    </row>
    <row r="6929" spans="1:4">
      <c r="A6929" s="163" t="s">
        <v>559</v>
      </c>
      <c r="B6929" s="163" t="s">
        <v>1110</v>
      </c>
      <c r="C6929" s="167">
        <v>70</v>
      </c>
      <c r="D6929" s="164">
        <v>3.2000000000000001E-2</v>
      </c>
    </row>
    <row r="6930" spans="1:4">
      <c r="A6930" s="163" t="s">
        <v>559</v>
      </c>
      <c r="B6930" s="163" t="s">
        <v>1110</v>
      </c>
      <c r="C6930" s="167">
        <v>85</v>
      </c>
      <c r="D6930" s="164">
        <v>0.18</v>
      </c>
    </row>
    <row r="6931" spans="1:4">
      <c r="A6931" s="163" t="s">
        <v>559</v>
      </c>
      <c r="B6931" s="163" t="s">
        <v>1110</v>
      </c>
      <c r="C6931" s="167">
        <v>115</v>
      </c>
      <c r="D6931" s="164">
        <v>0.10299999999999999</v>
      </c>
    </row>
    <row r="6932" spans="1:4">
      <c r="A6932" s="163" t="s">
        <v>559</v>
      </c>
      <c r="B6932" s="163" t="s">
        <v>1110</v>
      </c>
      <c r="C6932" s="167">
        <v>120</v>
      </c>
      <c r="D6932" s="164">
        <v>8.2000000000000003E-2</v>
      </c>
    </row>
    <row r="6933" spans="1:4">
      <c r="A6933" s="163" t="s">
        <v>559</v>
      </c>
      <c r="B6933" s="163" t="s">
        <v>1110</v>
      </c>
      <c r="C6933" s="167">
        <v>125</v>
      </c>
      <c r="D6933" s="164">
        <v>7.0000000000000007E-2</v>
      </c>
    </row>
    <row r="6934" spans="1:4">
      <c r="A6934" s="163" t="s">
        <v>559</v>
      </c>
      <c r="B6934" s="163" t="s">
        <v>1110</v>
      </c>
      <c r="C6934" s="167">
        <v>128</v>
      </c>
      <c r="D6934" s="164">
        <v>7.0000000000000007E-2</v>
      </c>
    </row>
    <row r="6935" spans="1:4">
      <c r="A6935" s="163" t="s">
        <v>559</v>
      </c>
      <c r="B6935" s="163" t="s">
        <v>1110</v>
      </c>
      <c r="C6935" s="167">
        <v>140</v>
      </c>
      <c r="D6935" s="164">
        <v>3.5999999999999997E-2</v>
      </c>
    </row>
    <row r="6936" spans="1:4">
      <c r="A6936" s="163" t="s">
        <v>559</v>
      </c>
      <c r="B6936" s="163" t="s">
        <v>1110</v>
      </c>
      <c r="C6936" s="167">
        <v>155</v>
      </c>
      <c r="D6936" s="164">
        <v>0.06</v>
      </c>
    </row>
    <row r="6937" spans="1:4">
      <c r="A6937" s="163" t="s">
        <v>559</v>
      </c>
      <c r="B6937" s="163" t="s">
        <v>1110</v>
      </c>
      <c r="C6937" s="167">
        <v>180</v>
      </c>
      <c r="D6937" s="164">
        <v>0.06</v>
      </c>
    </row>
    <row r="6938" spans="1:4">
      <c r="A6938" s="163" t="s">
        <v>559</v>
      </c>
      <c r="B6938" s="96" t="s">
        <v>1111</v>
      </c>
      <c r="C6938" s="166">
        <v>14</v>
      </c>
      <c r="D6938" s="96">
        <v>0.02</v>
      </c>
    </row>
    <row r="6939" spans="1:4">
      <c r="A6939" s="163" t="s">
        <v>559</v>
      </c>
      <c r="B6939" s="96" t="s">
        <v>1111</v>
      </c>
      <c r="C6939" s="166">
        <v>16</v>
      </c>
      <c r="D6939" s="96">
        <v>5.0000000000000001E-3</v>
      </c>
    </row>
    <row r="6940" spans="1:4">
      <c r="A6940" s="163" t="s">
        <v>559</v>
      </c>
      <c r="B6940" s="96" t="s">
        <v>1111</v>
      </c>
      <c r="C6940" s="96">
        <v>20</v>
      </c>
      <c r="D6940" s="96">
        <v>3.0000000000000001E-3</v>
      </c>
    </row>
    <row r="6941" spans="1:4">
      <c r="A6941" s="163" t="s">
        <v>559</v>
      </c>
      <c r="B6941" s="96" t="s">
        <v>1111</v>
      </c>
      <c r="C6941" s="96">
        <v>22</v>
      </c>
      <c r="D6941" s="96">
        <v>3.0000000000000001E-3</v>
      </c>
    </row>
    <row r="6942" spans="1:4">
      <c r="A6942" s="163" t="s">
        <v>559</v>
      </c>
      <c r="B6942" s="96" t="s">
        <v>1111</v>
      </c>
      <c r="C6942" s="96">
        <v>24</v>
      </c>
      <c r="D6942" s="96">
        <v>3.0000000000000001E-3</v>
      </c>
    </row>
    <row r="6943" spans="1:4">
      <c r="A6943" s="163" t="s">
        <v>559</v>
      </c>
      <c r="B6943" s="96" t="s">
        <v>1111</v>
      </c>
      <c r="C6943" s="96">
        <v>25</v>
      </c>
      <c r="D6943" s="96">
        <v>1.4999999999999999E-2</v>
      </c>
    </row>
    <row r="6944" spans="1:4">
      <c r="A6944" s="163" t="s">
        <v>559</v>
      </c>
      <c r="B6944" s="96" t="s">
        <v>1111</v>
      </c>
      <c r="C6944" s="96">
        <v>28</v>
      </c>
      <c r="D6944" s="96">
        <v>0.01</v>
      </c>
    </row>
    <row r="6945" spans="1:4">
      <c r="A6945" s="163" t="s">
        <v>559</v>
      </c>
      <c r="B6945" s="96" t="s">
        <v>1111</v>
      </c>
      <c r="C6945" s="96">
        <v>32</v>
      </c>
      <c r="D6945" s="96">
        <v>3.0000000000000001E-3</v>
      </c>
    </row>
    <row r="6946" spans="1:4">
      <c r="A6946" s="163" t="s">
        <v>559</v>
      </c>
      <c r="B6946" s="96" t="s">
        <v>1111</v>
      </c>
      <c r="C6946" s="96">
        <v>34</v>
      </c>
      <c r="D6946" s="96">
        <v>0.45</v>
      </c>
    </row>
    <row r="6947" spans="1:4">
      <c r="A6947" s="163" t="s">
        <v>559</v>
      </c>
      <c r="B6947" s="96" t="s">
        <v>1111</v>
      </c>
      <c r="C6947" s="96">
        <v>40</v>
      </c>
      <c r="D6947" s="96">
        <v>2.5000000000000001E-2</v>
      </c>
    </row>
    <row r="6948" spans="1:4">
      <c r="A6948" s="163" t="s">
        <v>559</v>
      </c>
      <c r="B6948" s="96" t="s">
        <v>1111</v>
      </c>
      <c r="C6948" s="96">
        <v>45</v>
      </c>
      <c r="D6948" s="96">
        <v>0.02</v>
      </c>
    </row>
    <row r="6949" spans="1:4">
      <c r="A6949" s="163" t="s">
        <v>559</v>
      </c>
      <c r="B6949" s="96" t="s">
        <v>1111</v>
      </c>
      <c r="C6949" s="96">
        <v>48</v>
      </c>
      <c r="D6949" s="96">
        <v>3.0000000000000001E-3</v>
      </c>
    </row>
    <row r="6950" spans="1:4">
      <c r="A6950" s="163" t="s">
        <v>559</v>
      </c>
      <c r="B6950" s="96" t="s">
        <v>1111</v>
      </c>
      <c r="C6950" s="96">
        <v>49</v>
      </c>
      <c r="D6950" s="96">
        <v>8.0000000000000002E-3</v>
      </c>
    </row>
    <row r="6951" spans="1:4">
      <c r="A6951" s="163" t="s">
        <v>559</v>
      </c>
      <c r="B6951" s="96" t="s">
        <v>1111</v>
      </c>
      <c r="C6951" s="96">
        <v>50</v>
      </c>
      <c r="D6951" s="96">
        <v>8.0000000000000002E-3</v>
      </c>
    </row>
    <row r="6952" spans="1:4">
      <c r="A6952" s="163" t="s">
        <v>559</v>
      </c>
      <c r="B6952" s="96" t="s">
        <v>1111</v>
      </c>
      <c r="C6952" s="96">
        <v>58</v>
      </c>
      <c r="D6952" s="96">
        <v>3.0000000000000001E-3</v>
      </c>
    </row>
    <row r="6953" spans="1:4">
      <c r="A6953" s="163" t="s">
        <v>559</v>
      </c>
      <c r="B6953" s="96" t="s">
        <v>1111</v>
      </c>
      <c r="C6953" s="96">
        <v>74</v>
      </c>
      <c r="D6953" s="96">
        <v>1.4999999999999999E-2</v>
      </c>
    </row>
    <row r="6954" spans="1:4">
      <c r="A6954" s="163" t="s">
        <v>559</v>
      </c>
      <c r="B6954" s="96" t="s">
        <v>1111</v>
      </c>
      <c r="C6954" s="96">
        <v>92</v>
      </c>
      <c r="D6954" s="96">
        <v>0.02</v>
      </c>
    </row>
    <row r="6955" spans="1:4">
      <c r="A6955" s="163" t="s">
        <v>559</v>
      </c>
      <c r="B6955" s="96" t="s">
        <v>1111</v>
      </c>
      <c r="C6955" s="96">
        <v>95</v>
      </c>
      <c r="D6955" s="96">
        <v>0.06</v>
      </c>
    </row>
    <row r="6956" spans="1:4">
      <c r="A6956" s="163" t="s">
        <v>559</v>
      </c>
      <c r="B6956" s="96" t="s">
        <v>1111</v>
      </c>
      <c r="C6956" s="96">
        <v>100</v>
      </c>
      <c r="D6956" s="96">
        <v>0.02</v>
      </c>
    </row>
    <row r="6957" spans="1:4">
      <c r="A6957" s="163" t="s">
        <v>559</v>
      </c>
      <c r="B6957" s="96" t="s">
        <v>1111</v>
      </c>
      <c r="C6957" s="96">
        <v>110</v>
      </c>
      <c r="D6957" s="96">
        <v>6.0000000000000001E-3</v>
      </c>
    </row>
    <row r="6958" spans="1:4">
      <c r="A6958" s="163" t="s">
        <v>559</v>
      </c>
      <c r="B6958" s="96" t="s">
        <v>1111</v>
      </c>
      <c r="C6958" s="96">
        <v>120</v>
      </c>
      <c r="D6958" s="96">
        <v>1E-3</v>
      </c>
    </row>
    <row r="6959" spans="1:4">
      <c r="A6959" s="163" t="s">
        <v>559</v>
      </c>
      <c r="B6959" s="96" t="s">
        <v>1111</v>
      </c>
      <c r="C6959" s="96">
        <v>150</v>
      </c>
      <c r="D6959" s="96">
        <v>1.0999999999999999E-2</v>
      </c>
    </row>
    <row r="6960" spans="1:4">
      <c r="A6960" s="163" t="s">
        <v>559</v>
      </c>
      <c r="B6960" s="96" t="s">
        <v>1111</v>
      </c>
      <c r="C6960" s="96">
        <v>160</v>
      </c>
      <c r="D6960" s="96">
        <v>0.03</v>
      </c>
    </row>
    <row r="6961" spans="1:4">
      <c r="A6961" s="163" t="s">
        <v>559</v>
      </c>
      <c r="B6961" s="96" t="s">
        <v>1111</v>
      </c>
      <c r="C6961" s="96">
        <v>165</v>
      </c>
      <c r="D6961" s="96">
        <v>2.1000000000000001E-2</v>
      </c>
    </row>
    <row r="6962" spans="1:4">
      <c r="A6962" s="163" t="s">
        <v>559</v>
      </c>
      <c r="B6962" s="96" t="s">
        <v>1111</v>
      </c>
      <c r="C6962" s="96">
        <v>175</v>
      </c>
      <c r="D6962" s="96">
        <v>1.9E-2</v>
      </c>
    </row>
    <row r="6963" spans="1:4">
      <c r="A6963" s="163" t="s">
        <v>559</v>
      </c>
      <c r="B6963" s="96" t="s">
        <v>1111</v>
      </c>
      <c r="C6963" s="96">
        <v>390</v>
      </c>
      <c r="D6963" s="96">
        <v>0.66</v>
      </c>
    </row>
    <row r="6964" spans="1:4">
      <c r="A6964" s="12" t="s">
        <v>559</v>
      </c>
      <c r="B6964" s="12" t="s">
        <v>1112</v>
      </c>
      <c r="C6964" s="34">
        <v>185</v>
      </c>
      <c r="D6964" s="34">
        <v>7.0000000000000007E-2</v>
      </c>
    </row>
    <row r="6965" spans="1:4">
      <c r="A6965" s="12" t="s">
        <v>559</v>
      </c>
      <c r="B6965" s="12" t="s">
        <v>1112</v>
      </c>
      <c r="C6965" s="34">
        <v>210</v>
      </c>
      <c r="D6965" s="34">
        <v>0.05</v>
      </c>
    </row>
    <row r="6966" spans="1:4">
      <c r="A6966" s="34" t="s">
        <v>532</v>
      </c>
      <c r="B6966" s="12" t="s">
        <v>1112</v>
      </c>
      <c r="C6966" s="34">
        <v>1</v>
      </c>
      <c r="D6966" s="34">
        <v>6.0000000000000001E-3</v>
      </c>
    </row>
    <row r="6967" spans="1:4">
      <c r="A6967" s="34" t="s">
        <v>532</v>
      </c>
      <c r="B6967" s="12" t="s">
        <v>1112</v>
      </c>
      <c r="C6967" s="34">
        <v>1.5</v>
      </c>
      <c r="D6967" s="34">
        <v>0.09</v>
      </c>
    </row>
    <row r="6968" spans="1:4">
      <c r="A6968" s="34" t="s">
        <v>532</v>
      </c>
      <c r="B6968" s="12" t="s">
        <v>1112</v>
      </c>
      <c r="C6968" s="34">
        <v>2</v>
      </c>
      <c r="D6968" s="34">
        <v>0.02</v>
      </c>
    </row>
    <row r="6969" spans="1:4">
      <c r="A6969" s="34" t="s">
        <v>532</v>
      </c>
      <c r="B6969" s="12" t="s">
        <v>1112</v>
      </c>
      <c r="C6969" s="34">
        <v>8.5</v>
      </c>
      <c r="D6969" s="34">
        <v>4.2000000000000003E-2</v>
      </c>
    </row>
    <row r="6970" spans="1:4">
      <c r="A6970" s="34" t="s">
        <v>177</v>
      </c>
      <c r="B6970" s="12" t="s">
        <v>1112</v>
      </c>
      <c r="C6970" s="34" t="s">
        <v>1113</v>
      </c>
      <c r="D6970" s="34">
        <v>0.05</v>
      </c>
    </row>
    <row r="6971" spans="1:4">
      <c r="A6971" s="34" t="s">
        <v>500</v>
      </c>
      <c r="B6971" s="12" t="s">
        <v>1112</v>
      </c>
      <c r="C6971" s="34" t="s">
        <v>1114</v>
      </c>
      <c r="D6971" s="34">
        <v>1.2E-2</v>
      </c>
    </row>
    <row r="6972" spans="1:4">
      <c r="A6972" s="34" t="s">
        <v>500</v>
      </c>
      <c r="B6972" s="12" t="s">
        <v>1112</v>
      </c>
      <c r="C6972" s="34" t="s">
        <v>1115</v>
      </c>
      <c r="D6972" s="34">
        <v>1.4999999999999999E-2</v>
      </c>
    </row>
    <row r="6973" spans="1:4">
      <c r="A6973" s="34" t="s">
        <v>500</v>
      </c>
      <c r="B6973" s="12" t="s">
        <v>1112</v>
      </c>
      <c r="C6973" s="34" t="s">
        <v>1116</v>
      </c>
      <c r="D6973" s="34">
        <v>4.7E-2</v>
      </c>
    </row>
    <row r="6974" spans="1:4">
      <c r="A6974" s="34" t="s">
        <v>500</v>
      </c>
      <c r="B6974" s="12" t="s">
        <v>1112</v>
      </c>
      <c r="C6974" s="34" t="s">
        <v>1117</v>
      </c>
      <c r="D6974" s="34">
        <v>7.0000000000000001E-3</v>
      </c>
    </row>
    <row r="6975" spans="1:4">
      <c r="A6975" s="34" t="s">
        <v>500</v>
      </c>
      <c r="B6975" s="12" t="s">
        <v>1112</v>
      </c>
      <c r="C6975" s="34" t="s">
        <v>1118</v>
      </c>
      <c r="D6975" s="34">
        <v>6.9000000000000006E-2</v>
      </c>
    </row>
    <row r="6976" spans="1:4">
      <c r="A6976" s="34" t="s">
        <v>32</v>
      </c>
      <c r="B6976" s="12" t="s">
        <v>1112</v>
      </c>
      <c r="C6976" s="34">
        <v>1</v>
      </c>
      <c r="D6976" s="34">
        <v>7.0000000000000007E-2</v>
      </c>
    </row>
    <row r="6977" spans="1:4">
      <c r="A6977" s="34" t="s">
        <v>32</v>
      </c>
      <c r="B6977" s="12" t="s">
        <v>1112</v>
      </c>
      <c r="C6977" s="34">
        <v>1.2</v>
      </c>
      <c r="D6977" s="34">
        <v>0.12</v>
      </c>
    </row>
    <row r="6978" spans="1:4">
      <c r="A6978" s="34" t="s">
        <v>32</v>
      </c>
      <c r="B6978" s="12" t="s">
        <v>1112</v>
      </c>
      <c r="C6978" s="34">
        <v>1.6</v>
      </c>
      <c r="D6978" s="34">
        <v>6.3E-2</v>
      </c>
    </row>
    <row r="6979" spans="1:4">
      <c r="A6979" s="12" t="s">
        <v>559</v>
      </c>
      <c r="B6979" s="12" t="s">
        <v>1119</v>
      </c>
      <c r="C6979" s="34">
        <v>18</v>
      </c>
      <c r="D6979" s="34">
        <v>1E-3</v>
      </c>
    </row>
    <row r="6980" spans="1:4">
      <c r="A6980" s="12" t="s">
        <v>559</v>
      </c>
      <c r="B6980" s="12" t="s">
        <v>1119</v>
      </c>
      <c r="C6980" s="34">
        <v>19</v>
      </c>
      <c r="D6980" s="34">
        <v>2E-3</v>
      </c>
    </row>
    <row r="6981" spans="1:4">
      <c r="A6981" s="12" t="s">
        <v>559</v>
      </c>
      <c r="B6981" s="12" t="s">
        <v>1119</v>
      </c>
      <c r="C6981" s="34">
        <v>22</v>
      </c>
      <c r="D6981" s="34">
        <v>3.0000000000000001E-3</v>
      </c>
    </row>
    <row r="6982" spans="1:4">
      <c r="A6982" s="12" t="s">
        <v>559</v>
      </c>
      <c r="B6982" s="12" t="s">
        <v>1119</v>
      </c>
      <c r="C6982" s="34">
        <v>24</v>
      </c>
      <c r="D6982" s="34">
        <v>3.0000000000000001E-3</v>
      </c>
    </row>
    <row r="6983" spans="1:4">
      <c r="A6983" s="12" t="s">
        <v>559</v>
      </c>
      <c r="B6983" s="12" t="s">
        <v>1119</v>
      </c>
      <c r="C6983" s="34">
        <v>90</v>
      </c>
      <c r="D6983" s="34">
        <v>5.0000000000000001E-3</v>
      </c>
    </row>
    <row r="6984" spans="1:4">
      <c r="A6984" s="12" t="s">
        <v>559</v>
      </c>
      <c r="B6984" s="12" t="s">
        <v>1119</v>
      </c>
      <c r="C6984" s="34">
        <v>130</v>
      </c>
      <c r="D6984" s="34">
        <v>2.5000000000000001E-2</v>
      </c>
    </row>
    <row r="6985" spans="1:4">
      <c r="A6985" s="12" t="s">
        <v>559</v>
      </c>
      <c r="B6985" s="12" t="s">
        <v>1119</v>
      </c>
      <c r="C6985" s="34">
        <v>160</v>
      </c>
      <c r="D6985" s="34">
        <v>0.37</v>
      </c>
    </row>
    <row r="6986" spans="1:4">
      <c r="A6986" s="12" t="s">
        <v>559</v>
      </c>
      <c r="B6986" s="12" t="s">
        <v>1119</v>
      </c>
      <c r="C6986" s="34">
        <v>285</v>
      </c>
      <c r="D6986" s="34">
        <v>6.5000000000000002E-2</v>
      </c>
    </row>
    <row r="6987" spans="1:4">
      <c r="A6987" s="12" t="s">
        <v>532</v>
      </c>
      <c r="B6987" s="12" t="s">
        <v>1119</v>
      </c>
      <c r="C6987" s="34">
        <v>1.5</v>
      </c>
      <c r="D6987" s="34">
        <v>0.26</v>
      </c>
    </row>
    <row r="6988" spans="1:4">
      <c r="A6988" s="12" t="s">
        <v>532</v>
      </c>
      <c r="B6988" s="12" t="s">
        <v>1119</v>
      </c>
      <c r="C6988" s="34">
        <v>1.8</v>
      </c>
      <c r="D6988" s="34">
        <v>0.02</v>
      </c>
    </row>
    <row r="6989" spans="1:4">
      <c r="A6989" s="12" t="s">
        <v>532</v>
      </c>
      <c r="B6989" s="12" t="s">
        <v>1119</v>
      </c>
      <c r="C6989" s="34">
        <v>2.5</v>
      </c>
      <c r="D6989" s="34">
        <v>0.11</v>
      </c>
    </row>
    <row r="6990" spans="1:4">
      <c r="A6990" s="12" t="s">
        <v>532</v>
      </c>
      <c r="B6990" s="12" t="s">
        <v>1119</v>
      </c>
      <c r="C6990" s="34">
        <v>2.8</v>
      </c>
      <c r="D6990" s="34">
        <v>0.01</v>
      </c>
    </row>
    <row r="6991" spans="1:4">
      <c r="A6991" s="34" t="s">
        <v>902</v>
      </c>
      <c r="B6991" s="12" t="s">
        <v>1119</v>
      </c>
      <c r="C6991" s="34" t="s">
        <v>1120</v>
      </c>
      <c r="D6991" s="34">
        <v>0.15</v>
      </c>
    </row>
    <row r="6992" spans="1:4">
      <c r="A6992" s="34" t="s">
        <v>177</v>
      </c>
      <c r="B6992" s="12" t="s">
        <v>21</v>
      </c>
      <c r="C6992" s="34" t="s">
        <v>1121</v>
      </c>
      <c r="D6992" s="34">
        <v>3.0000000000000001E-3</v>
      </c>
    </row>
    <row r="6993" spans="1:4">
      <c r="A6993" s="34" t="s">
        <v>177</v>
      </c>
      <c r="B6993" s="12" t="s">
        <v>21</v>
      </c>
      <c r="C6993" s="34" t="s">
        <v>1122</v>
      </c>
      <c r="D6993" s="34">
        <v>1E-3</v>
      </c>
    </row>
    <row r="6994" spans="1:4">
      <c r="A6994" s="34" t="s">
        <v>532</v>
      </c>
      <c r="B6994" s="12" t="s">
        <v>21</v>
      </c>
      <c r="C6994" s="34">
        <v>1</v>
      </c>
      <c r="D6994" s="34">
        <v>2.3E-2</v>
      </c>
    </row>
    <row r="6995" spans="1:4">
      <c r="A6995" s="34" t="s">
        <v>532</v>
      </c>
      <c r="B6995" s="12" t="s">
        <v>21</v>
      </c>
      <c r="C6995" s="34">
        <v>3</v>
      </c>
      <c r="D6995" s="34">
        <v>0.1</v>
      </c>
    </row>
    <row r="6996" spans="1:4">
      <c r="A6996" s="34" t="s">
        <v>532</v>
      </c>
      <c r="B6996" s="12" t="s">
        <v>21</v>
      </c>
      <c r="C6996" s="34">
        <v>5</v>
      </c>
      <c r="D6996" s="34">
        <v>0.17</v>
      </c>
    </row>
    <row r="6997" spans="1:4">
      <c r="A6997" s="34" t="s">
        <v>532</v>
      </c>
      <c r="B6997" s="12" t="s">
        <v>21</v>
      </c>
      <c r="C6997" s="34">
        <v>6</v>
      </c>
      <c r="D6997" s="34">
        <v>9.5000000000000001E-2</v>
      </c>
    </row>
    <row r="6998" spans="1:4">
      <c r="A6998" s="34" t="s">
        <v>532</v>
      </c>
      <c r="B6998" s="12" t="s">
        <v>21</v>
      </c>
      <c r="C6998" s="34">
        <v>10</v>
      </c>
      <c r="D6998" s="34">
        <v>0.13</v>
      </c>
    </row>
    <row r="6999" spans="1:4">
      <c r="A6999" s="34" t="s">
        <v>532</v>
      </c>
      <c r="B6999" s="12" t="s">
        <v>21</v>
      </c>
      <c r="C6999" s="34">
        <v>12</v>
      </c>
      <c r="D6999" s="34">
        <v>0.1</v>
      </c>
    </row>
    <row r="7000" spans="1:4">
      <c r="A7000" s="34" t="s">
        <v>532</v>
      </c>
      <c r="B7000" s="12" t="s">
        <v>21</v>
      </c>
      <c r="C7000" s="34">
        <v>16</v>
      </c>
      <c r="D7000" s="34">
        <v>0.13</v>
      </c>
    </row>
    <row r="7001" spans="1:4">
      <c r="A7001" s="34" t="s">
        <v>294</v>
      </c>
      <c r="B7001" s="12" t="s">
        <v>21</v>
      </c>
      <c r="C7001" s="34" t="s">
        <v>1123</v>
      </c>
      <c r="D7001" s="34">
        <v>8.4000000000000005E-2</v>
      </c>
    </row>
    <row r="7002" spans="1:4">
      <c r="A7002" s="34" t="s">
        <v>294</v>
      </c>
      <c r="B7002" s="12" t="s">
        <v>21</v>
      </c>
      <c r="C7002" s="34" t="s">
        <v>1124</v>
      </c>
      <c r="D7002" s="34">
        <v>3.5000000000000003E-2</v>
      </c>
    </row>
    <row r="7003" spans="1:4">
      <c r="A7003" s="34" t="s">
        <v>294</v>
      </c>
      <c r="B7003" s="12" t="s">
        <v>21</v>
      </c>
      <c r="C7003" s="34" t="s">
        <v>1125</v>
      </c>
      <c r="D7003" s="34">
        <v>2E-3</v>
      </c>
    </row>
    <row r="7004" spans="1:4">
      <c r="A7004" s="164" t="s">
        <v>18</v>
      </c>
      <c r="B7004" s="164" t="s">
        <v>1126</v>
      </c>
      <c r="C7004" s="167">
        <v>6</v>
      </c>
      <c r="D7004" s="174">
        <v>0.12</v>
      </c>
    </row>
    <row r="7005" spans="1:4">
      <c r="A7005" s="164" t="s">
        <v>18</v>
      </c>
      <c r="B7005" s="164" t="s">
        <v>1126</v>
      </c>
      <c r="C7005" s="167">
        <v>12</v>
      </c>
      <c r="D7005" s="174">
        <v>2E-3</v>
      </c>
    </row>
    <row r="7006" spans="1:4">
      <c r="A7006" s="164" t="s">
        <v>18</v>
      </c>
      <c r="B7006" s="164" t="s">
        <v>1126</v>
      </c>
      <c r="C7006" s="167">
        <v>15</v>
      </c>
      <c r="D7006" s="174">
        <v>0.01</v>
      </c>
    </row>
    <row r="7007" spans="1:4">
      <c r="A7007" s="164" t="s">
        <v>18</v>
      </c>
      <c r="B7007" s="164" t="s">
        <v>1126</v>
      </c>
      <c r="C7007" s="167">
        <v>18</v>
      </c>
      <c r="D7007" s="168">
        <v>5.0000000000000001E-3</v>
      </c>
    </row>
    <row r="7008" spans="1:4">
      <c r="A7008" s="164" t="s">
        <v>18</v>
      </c>
      <c r="B7008" s="164" t="s">
        <v>1126</v>
      </c>
      <c r="C7008" s="167">
        <v>20</v>
      </c>
      <c r="D7008" s="168">
        <v>0.02</v>
      </c>
    </row>
    <row r="7009" spans="1:4">
      <c r="A7009" s="164" t="s">
        <v>18</v>
      </c>
      <c r="B7009" s="164" t="s">
        <v>1126</v>
      </c>
      <c r="C7009" s="167">
        <v>22</v>
      </c>
      <c r="D7009" s="168">
        <v>5.0000000000000001E-3</v>
      </c>
    </row>
    <row r="7010" spans="1:4">
      <c r="A7010" s="164" t="s">
        <v>18</v>
      </c>
      <c r="B7010" s="164" t="s">
        <v>1126</v>
      </c>
      <c r="C7010" s="167">
        <v>23</v>
      </c>
      <c r="D7010" s="168">
        <v>0.02</v>
      </c>
    </row>
    <row r="7011" spans="1:4">
      <c r="A7011" s="164" t="s">
        <v>18</v>
      </c>
      <c r="B7011" s="164" t="s">
        <v>1126</v>
      </c>
      <c r="C7011" s="167">
        <v>32</v>
      </c>
      <c r="D7011" s="168">
        <v>0.01</v>
      </c>
    </row>
    <row r="7012" spans="1:4">
      <c r="A7012" s="164" t="s">
        <v>18</v>
      </c>
      <c r="B7012" s="164" t="s">
        <v>1126</v>
      </c>
      <c r="C7012" s="167">
        <v>34</v>
      </c>
      <c r="D7012" s="168">
        <v>0.01</v>
      </c>
    </row>
    <row r="7013" spans="1:4">
      <c r="A7013" s="164" t="s">
        <v>18</v>
      </c>
      <c r="B7013" s="164" t="s">
        <v>1126</v>
      </c>
      <c r="C7013" s="167">
        <v>35</v>
      </c>
      <c r="D7013" s="168">
        <v>0.01</v>
      </c>
    </row>
    <row r="7014" spans="1:4">
      <c r="A7014" s="164" t="s">
        <v>18</v>
      </c>
      <c r="B7014" s="164" t="s">
        <v>1126</v>
      </c>
      <c r="C7014" s="167">
        <v>40</v>
      </c>
      <c r="D7014" s="168">
        <v>0.03</v>
      </c>
    </row>
    <row r="7015" spans="1:4">
      <c r="A7015" s="164" t="s">
        <v>18</v>
      </c>
      <c r="B7015" s="164" t="s">
        <v>1126</v>
      </c>
      <c r="C7015" s="167">
        <v>45</v>
      </c>
      <c r="D7015" s="168">
        <v>0.01</v>
      </c>
    </row>
    <row r="7016" spans="1:4">
      <c r="A7016" s="164" t="s">
        <v>18</v>
      </c>
      <c r="B7016" s="164" t="s">
        <v>1126</v>
      </c>
      <c r="C7016" s="167">
        <v>46</v>
      </c>
      <c r="D7016" s="168">
        <v>0.01</v>
      </c>
    </row>
    <row r="7017" spans="1:4">
      <c r="A7017" s="164" t="s">
        <v>18</v>
      </c>
      <c r="B7017" s="164" t="s">
        <v>1126</v>
      </c>
      <c r="C7017" s="167">
        <v>50</v>
      </c>
      <c r="D7017" s="168">
        <v>0.01</v>
      </c>
    </row>
    <row r="7018" spans="1:4">
      <c r="A7018" s="164" t="s">
        <v>18</v>
      </c>
      <c r="B7018" s="164" t="s">
        <v>1126</v>
      </c>
      <c r="C7018" s="167">
        <v>55</v>
      </c>
      <c r="D7018" s="168">
        <v>0.01</v>
      </c>
    </row>
    <row r="7019" spans="1:4">
      <c r="A7019" s="164" t="s">
        <v>18</v>
      </c>
      <c r="B7019" s="164" t="s">
        <v>1126</v>
      </c>
      <c r="C7019" s="167">
        <v>80</v>
      </c>
      <c r="D7019" s="168">
        <v>0.02</v>
      </c>
    </row>
    <row r="7020" spans="1:4">
      <c r="A7020" s="164" t="s">
        <v>18</v>
      </c>
      <c r="B7020" s="164" t="s">
        <v>1126</v>
      </c>
      <c r="C7020" s="167">
        <v>95</v>
      </c>
      <c r="D7020" s="168">
        <v>0.02</v>
      </c>
    </row>
    <row r="7021" spans="1:4">
      <c r="A7021" s="164" t="s">
        <v>18</v>
      </c>
      <c r="B7021" s="164" t="s">
        <v>1126</v>
      </c>
      <c r="C7021" s="167">
        <v>100</v>
      </c>
      <c r="D7021" s="168">
        <v>0.05</v>
      </c>
    </row>
    <row r="7022" spans="1:4">
      <c r="A7022" s="164" t="s">
        <v>18</v>
      </c>
      <c r="B7022" s="164" t="s">
        <v>1126</v>
      </c>
      <c r="C7022" s="167">
        <v>120</v>
      </c>
      <c r="D7022" s="168">
        <v>2.5000000000000001E-2</v>
      </c>
    </row>
    <row r="7023" spans="1:4">
      <c r="A7023" s="164" t="s">
        <v>18</v>
      </c>
      <c r="B7023" s="164" t="s">
        <v>1126</v>
      </c>
      <c r="C7023" s="167">
        <v>140</v>
      </c>
      <c r="D7023" s="168">
        <v>0.05</v>
      </c>
    </row>
    <row r="7024" spans="1:4">
      <c r="A7024" s="164" t="s">
        <v>18</v>
      </c>
      <c r="B7024" s="164" t="s">
        <v>1126</v>
      </c>
      <c r="C7024" s="167">
        <v>150</v>
      </c>
      <c r="D7024" s="168">
        <v>0.32</v>
      </c>
    </row>
    <row r="7025" spans="1:4">
      <c r="A7025" s="164" t="s">
        <v>18</v>
      </c>
      <c r="B7025" s="164" t="s">
        <v>1126</v>
      </c>
      <c r="C7025" s="167">
        <v>180</v>
      </c>
      <c r="D7025" s="168">
        <v>0.15</v>
      </c>
    </row>
    <row r="7026" spans="1:4">
      <c r="A7026" s="164" t="s">
        <v>18</v>
      </c>
      <c r="B7026" s="164" t="s">
        <v>1126</v>
      </c>
      <c r="C7026" s="167">
        <v>210</v>
      </c>
      <c r="D7026" s="168">
        <v>0.02</v>
      </c>
    </row>
    <row r="7027" spans="1:4">
      <c r="A7027" s="164" t="s">
        <v>18</v>
      </c>
      <c r="B7027" s="164" t="s">
        <v>1126</v>
      </c>
      <c r="C7027" s="167">
        <v>230</v>
      </c>
      <c r="D7027" s="168">
        <v>0.09</v>
      </c>
    </row>
    <row r="7028" spans="1:4">
      <c r="A7028" s="164" t="s">
        <v>18</v>
      </c>
      <c r="B7028" s="164" t="s">
        <v>1126</v>
      </c>
      <c r="C7028" s="167">
        <v>235</v>
      </c>
      <c r="D7028" s="168">
        <v>7.4999999999999997E-2</v>
      </c>
    </row>
    <row r="7029" spans="1:4">
      <c r="A7029" s="164" t="s">
        <v>18</v>
      </c>
      <c r="B7029" s="164" t="s">
        <v>1126</v>
      </c>
      <c r="C7029" s="167">
        <v>240</v>
      </c>
      <c r="D7029" s="168">
        <v>0.13</v>
      </c>
    </row>
    <row r="7030" spans="1:4">
      <c r="A7030" s="164" t="s">
        <v>18</v>
      </c>
      <c r="B7030" s="164" t="s">
        <v>1126</v>
      </c>
      <c r="C7030" s="167">
        <v>245</v>
      </c>
      <c r="D7030" s="168">
        <v>0.04</v>
      </c>
    </row>
    <row r="7031" spans="1:4">
      <c r="A7031" s="164" t="s">
        <v>18</v>
      </c>
      <c r="B7031" s="164" t="s">
        <v>1126</v>
      </c>
      <c r="C7031" s="167">
        <v>270</v>
      </c>
      <c r="D7031" s="168">
        <v>0.1</v>
      </c>
    </row>
    <row r="7032" spans="1:4">
      <c r="A7032" s="164" t="s">
        <v>18</v>
      </c>
      <c r="B7032" s="164" t="s">
        <v>1126</v>
      </c>
      <c r="C7032" s="167">
        <v>280</v>
      </c>
      <c r="D7032" s="168">
        <v>0.17499999999999999</v>
      </c>
    </row>
    <row r="7033" spans="1:4">
      <c r="A7033" s="164" t="s">
        <v>34</v>
      </c>
      <c r="B7033" s="164" t="s">
        <v>1126</v>
      </c>
      <c r="C7033" s="167" t="s">
        <v>556</v>
      </c>
      <c r="D7033" s="164">
        <v>0.04</v>
      </c>
    </row>
    <row r="7034" spans="1:4">
      <c r="A7034" s="164" t="s">
        <v>34</v>
      </c>
      <c r="B7034" s="164" t="s">
        <v>1126</v>
      </c>
      <c r="C7034" s="167" t="s">
        <v>547</v>
      </c>
      <c r="D7034" s="164">
        <v>0.04</v>
      </c>
    </row>
    <row r="7035" spans="1:4">
      <c r="A7035" s="164" t="s">
        <v>34</v>
      </c>
      <c r="B7035" s="164" t="s">
        <v>1126</v>
      </c>
      <c r="C7035" s="167" t="s">
        <v>10</v>
      </c>
      <c r="D7035" s="164">
        <v>0.4</v>
      </c>
    </row>
    <row r="7036" spans="1:4">
      <c r="A7036" s="164" t="s">
        <v>13</v>
      </c>
      <c r="B7036" s="164" t="s">
        <v>1126</v>
      </c>
      <c r="C7036" s="167">
        <v>0.8</v>
      </c>
      <c r="D7036" s="168">
        <v>7.0000000000000007E-2</v>
      </c>
    </row>
    <row r="7037" spans="1:4">
      <c r="A7037" s="164" t="s">
        <v>13</v>
      </c>
      <c r="B7037" s="164" t="s">
        <v>1126</v>
      </c>
      <c r="C7037" s="167">
        <v>1</v>
      </c>
      <c r="D7037" s="168">
        <v>0.3</v>
      </c>
    </row>
    <row r="7038" spans="1:4">
      <c r="A7038" s="164" t="s">
        <v>13</v>
      </c>
      <c r="B7038" s="164" t="s">
        <v>1126</v>
      </c>
      <c r="C7038" s="167">
        <v>1.2</v>
      </c>
      <c r="D7038" s="168">
        <v>0.02</v>
      </c>
    </row>
    <row r="7039" spans="1:4">
      <c r="A7039" s="164" t="s">
        <v>13</v>
      </c>
      <c r="B7039" s="164" t="s">
        <v>1126</v>
      </c>
      <c r="C7039" s="167">
        <v>1.5</v>
      </c>
      <c r="D7039" s="168">
        <v>0.18</v>
      </c>
    </row>
    <row r="7040" spans="1:4">
      <c r="A7040" s="164" t="s">
        <v>13</v>
      </c>
      <c r="B7040" s="164" t="s">
        <v>1126</v>
      </c>
      <c r="C7040" s="167">
        <v>1.8</v>
      </c>
      <c r="D7040" s="168">
        <v>0.11</v>
      </c>
    </row>
    <row r="7041" spans="1:4">
      <c r="A7041" s="164" t="s">
        <v>13</v>
      </c>
      <c r="B7041" s="164" t="s">
        <v>1126</v>
      </c>
      <c r="C7041" s="167">
        <v>2.5</v>
      </c>
      <c r="D7041" s="168">
        <v>0.01</v>
      </c>
    </row>
    <row r="7042" spans="1:4">
      <c r="A7042" s="164" t="s">
        <v>13</v>
      </c>
      <c r="B7042" s="164" t="s">
        <v>1126</v>
      </c>
      <c r="C7042" s="167">
        <v>3.5</v>
      </c>
      <c r="D7042" s="168">
        <v>0.3</v>
      </c>
    </row>
    <row r="7043" spans="1:4">
      <c r="A7043" s="164" t="s">
        <v>13</v>
      </c>
      <c r="B7043" s="164" t="s">
        <v>1126</v>
      </c>
      <c r="C7043" s="167">
        <v>3.9</v>
      </c>
      <c r="D7043" s="168">
        <v>0.02</v>
      </c>
    </row>
    <row r="7044" spans="1:4">
      <c r="A7044" s="164" t="s">
        <v>500</v>
      </c>
      <c r="B7044" s="164" t="s">
        <v>1126</v>
      </c>
      <c r="C7044" s="167" t="s">
        <v>997</v>
      </c>
      <c r="D7044" s="168">
        <v>0.03</v>
      </c>
    </row>
    <row r="7045" spans="1:4">
      <c r="A7045" s="164" t="s">
        <v>500</v>
      </c>
      <c r="B7045" s="164" t="s">
        <v>1126</v>
      </c>
      <c r="C7045" s="167" t="s">
        <v>1127</v>
      </c>
      <c r="D7045" s="168">
        <v>0.05</v>
      </c>
    </row>
    <row r="7046" spans="1:4">
      <c r="A7046" s="96" t="s">
        <v>18</v>
      </c>
      <c r="B7046" s="96" t="s">
        <v>1128</v>
      </c>
      <c r="C7046" s="166">
        <v>25</v>
      </c>
      <c r="D7046" s="173">
        <v>0.01</v>
      </c>
    </row>
    <row r="7047" spans="1:4">
      <c r="A7047" s="96" t="s">
        <v>18</v>
      </c>
      <c r="B7047" s="96" t="s">
        <v>1128</v>
      </c>
      <c r="C7047" s="166">
        <v>50</v>
      </c>
      <c r="D7047" s="173">
        <v>0.01</v>
      </c>
    </row>
    <row r="7048" spans="1:4">
      <c r="A7048" s="96" t="s">
        <v>18</v>
      </c>
      <c r="B7048" s="96" t="s">
        <v>1128</v>
      </c>
      <c r="C7048" s="166">
        <v>60</v>
      </c>
      <c r="D7048" s="173">
        <v>1.4999999999999999E-2</v>
      </c>
    </row>
    <row r="7049" spans="1:4">
      <c r="A7049" s="96" t="s">
        <v>18</v>
      </c>
      <c r="B7049" s="96" t="s">
        <v>1128</v>
      </c>
      <c r="C7049" s="166">
        <v>100</v>
      </c>
      <c r="D7049" s="173">
        <v>0.08</v>
      </c>
    </row>
    <row r="7050" spans="1:4">
      <c r="A7050" s="96" t="s">
        <v>18</v>
      </c>
      <c r="B7050" s="96" t="s">
        <v>1128</v>
      </c>
      <c r="C7050" s="166">
        <v>120</v>
      </c>
      <c r="D7050" s="173">
        <v>0.04</v>
      </c>
    </row>
    <row r="7051" spans="1:4">
      <c r="A7051" s="5" t="s">
        <v>18</v>
      </c>
      <c r="B7051" s="5" t="s">
        <v>1129</v>
      </c>
      <c r="C7051" s="5">
        <v>62</v>
      </c>
      <c r="D7051" s="36">
        <v>0.04</v>
      </c>
    </row>
    <row r="7052" spans="1:4">
      <c r="A7052" s="17" t="s">
        <v>559</v>
      </c>
      <c r="B7052" s="17" t="s">
        <v>20</v>
      </c>
      <c r="C7052" s="77">
        <v>25</v>
      </c>
      <c r="D7052" s="77">
        <v>3.0000000000000001E-3</v>
      </c>
    </row>
    <row r="7053" spans="1:4">
      <c r="A7053" s="17" t="s">
        <v>559</v>
      </c>
      <c r="B7053" s="17" t="s">
        <v>20</v>
      </c>
      <c r="C7053" s="77">
        <v>26</v>
      </c>
      <c r="D7053" s="77">
        <v>0.05</v>
      </c>
    </row>
    <row r="7054" spans="1:4">
      <c r="A7054" s="17" t="s">
        <v>559</v>
      </c>
      <c r="B7054" s="17" t="s">
        <v>20</v>
      </c>
      <c r="C7054" s="77">
        <v>27</v>
      </c>
      <c r="D7054" s="77">
        <v>0.04</v>
      </c>
    </row>
    <row r="7055" spans="1:4">
      <c r="A7055" s="17" t="s">
        <v>559</v>
      </c>
      <c r="B7055" s="17" t="s">
        <v>20</v>
      </c>
      <c r="C7055" s="77">
        <v>28</v>
      </c>
      <c r="D7055" s="77">
        <v>1.2E-2</v>
      </c>
    </row>
    <row r="7056" spans="1:4">
      <c r="A7056" s="17" t="s">
        <v>559</v>
      </c>
      <c r="B7056" s="17" t="s">
        <v>20</v>
      </c>
      <c r="C7056" s="77">
        <v>30</v>
      </c>
      <c r="D7056" s="77">
        <v>0.12</v>
      </c>
    </row>
    <row r="7057" spans="1:4">
      <c r="A7057" s="17" t="s">
        <v>559</v>
      </c>
      <c r="B7057" s="17" t="s">
        <v>20</v>
      </c>
      <c r="C7057" s="77">
        <v>36</v>
      </c>
      <c r="D7057" s="77">
        <v>1.4999999999999999E-2</v>
      </c>
    </row>
    <row r="7058" spans="1:4">
      <c r="A7058" s="17" t="s">
        <v>559</v>
      </c>
      <c r="B7058" s="17" t="s">
        <v>20</v>
      </c>
      <c r="C7058" s="77">
        <v>44</v>
      </c>
      <c r="D7058" s="77">
        <v>0.01</v>
      </c>
    </row>
    <row r="7059" spans="1:4">
      <c r="A7059" s="17" t="s">
        <v>559</v>
      </c>
      <c r="B7059" s="17" t="s">
        <v>20</v>
      </c>
      <c r="C7059" s="77">
        <v>45</v>
      </c>
      <c r="D7059" s="77">
        <v>3.5000000000000003E-2</v>
      </c>
    </row>
    <row r="7060" spans="1:4">
      <c r="A7060" s="17" t="s">
        <v>559</v>
      </c>
      <c r="B7060" s="17" t="s">
        <v>20</v>
      </c>
      <c r="C7060" s="77">
        <v>50</v>
      </c>
      <c r="D7060" s="77">
        <v>2.1999999999999999E-2</v>
      </c>
    </row>
    <row r="7061" spans="1:4">
      <c r="A7061" s="17" t="s">
        <v>559</v>
      </c>
      <c r="B7061" s="17" t="s">
        <v>20</v>
      </c>
      <c r="C7061" s="77">
        <v>52</v>
      </c>
      <c r="D7061" s="77">
        <v>0.01</v>
      </c>
    </row>
    <row r="7062" spans="1:4">
      <c r="A7062" s="17" t="s">
        <v>559</v>
      </c>
      <c r="B7062" s="17" t="s">
        <v>20</v>
      </c>
      <c r="C7062" s="77">
        <v>59</v>
      </c>
      <c r="D7062" s="77">
        <v>0.03</v>
      </c>
    </row>
    <row r="7063" spans="1:4">
      <c r="A7063" s="17" t="s">
        <v>559</v>
      </c>
      <c r="B7063" s="17" t="s">
        <v>20</v>
      </c>
      <c r="C7063" s="77">
        <v>60</v>
      </c>
      <c r="D7063" s="77">
        <v>0.15</v>
      </c>
    </row>
    <row r="7064" spans="1:4">
      <c r="A7064" s="17" t="s">
        <v>559</v>
      </c>
      <c r="B7064" s="17" t="s">
        <v>20</v>
      </c>
      <c r="C7064" s="77">
        <v>62</v>
      </c>
      <c r="D7064" s="77">
        <v>0.01</v>
      </c>
    </row>
    <row r="7065" spans="1:4">
      <c r="A7065" s="17" t="s">
        <v>559</v>
      </c>
      <c r="B7065" s="17" t="s">
        <v>20</v>
      </c>
      <c r="C7065" s="77">
        <v>65</v>
      </c>
      <c r="D7065" s="77">
        <v>0.09</v>
      </c>
    </row>
    <row r="7066" spans="1:4">
      <c r="A7066" s="17" t="s">
        <v>559</v>
      </c>
      <c r="B7066" s="17" t="s">
        <v>20</v>
      </c>
      <c r="C7066" s="77">
        <v>100</v>
      </c>
      <c r="D7066" s="77">
        <v>0.01</v>
      </c>
    </row>
    <row r="7067" spans="1:4">
      <c r="A7067" s="17" t="s">
        <v>559</v>
      </c>
      <c r="B7067" s="17" t="s">
        <v>20</v>
      </c>
      <c r="C7067" s="77">
        <v>120</v>
      </c>
      <c r="D7067" s="77">
        <v>0.06</v>
      </c>
    </row>
    <row r="7068" spans="1:4">
      <c r="A7068" s="17" t="s">
        <v>559</v>
      </c>
      <c r="B7068" s="17" t="s">
        <v>20</v>
      </c>
      <c r="C7068" s="77">
        <v>130</v>
      </c>
      <c r="D7068" s="77">
        <v>0.02</v>
      </c>
    </row>
    <row r="7069" spans="1:4">
      <c r="A7069" s="17" t="s">
        <v>559</v>
      </c>
      <c r="B7069" s="17" t="s">
        <v>20</v>
      </c>
      <c r="C7069" s="77">
        <v>145</v>
      </c>
      <c r="D7069" s="77">
        <v>3.5000000000000003E-2</v>
      </c>
    </row>
    <row r="7070" spans="1:4">
      <c r="A7070" s="17" t="s">
        <v>559</v>
      </c>
      <c r="B7070" s="17" t="s">
        <v>20</v>
      </c>
      <c r="C7070" s="77">
        <v>150</v>
      </c>
      <c r="D7070" s="77">
        <v>0.31</v>
      </c>
    </row>
    <row r="7071" spans="1:4">
      <c r="A7071" s="17" t="s">
        <v>559</v>
      </c>
      <c r="B7071" s="17" t="s">
        <v>20</v>
      </c>
      <c r="C7071" s="77">
        <v>155</v>
      </c>
      <c r="D7071" s="77">
        <v>0.06</v>
      </c>
    </row>
    <row r="7072" spans="1:4">
      <c r="A7072" s="17" t="s">
        <v>559</v>
      </c>
      <c r="B7072" s="17" t="s">
        <v>20</v>
      </c>
      <c r="C7072" s="77">
        <v>160</v>
      </c>
      <c r="D7072" s="77">
        <v>0.09</v>
      </c>
    </row>
    <row r="7073" spans="1:4">
      <c r="A7073" s="17" t="s">
        <v>559</v>
      </c>
      <c r="B7073" s="17" t="s">
        <v>20</v>
      </c>
      <c r="C7073" s="77">
        <v>165</v>
      </c>
      <c r="D7073" s="77">
        <v>0.01</v>
      </c>
    </row>
    <row r="7074" spans="1:4">
      <c r="A7074" s="17" t="s">
        <v>559</v>
      </c>
      <c r="B7074" s="17" t="s">
        <v>20</v>
      </c>
      <c r="C7074" s="77">
        <v>170</v>
      </c>
      <c r="D7074" s="77">
        <v>0.01</v>
      </c>
    </row>
    <row r="7075" spans="1:4">
      <c r="A7075" s="17" t="s">
        <v>559</v>
      </c>
      <c r="B7075" s="17" t="s">
        <v>20</v>
      </c>
      <c r="C7075" s="77">
        <v>185</v>
      </c>
      <c r="D7075" s="77">
        <v>0.06</v>
      </c>
    </row>
    <row r="7076" spans="1:4">
      <c r="A7076" s="17" t="s">
        <v>559</v>
      </c>
      <c r="B7076" s="17" t="s">
        <v>20</v>
      </c>
      <c r="C7076" s="77">
        <v>200</v>
      </c>
      <c r="D7076" s="77">
        <v>0.1</v>
      </c>
    </row>
    <row r="7077" spans="1:4">
      <c r="A7077" s="17" t="s">
        <v>559</v>
      </c>
      <c r="B7077" s="17" t="s">
        <v>20</v>
      </c>
      <c r="C7077" s="77">
        <v>405</v>
      </c>
      <c r="D7077" s="77">
        <v>0.1</v>
      </c>
    </row>
    <row r="7078" spans="1:4">
      <c r="A7078" s="77" t="s">
        <v>177</v>
      </c>
      <c r="B7078" s="17" t="s">
        <v>20</v>
      </c>
      <c r="C7078" s="77" t="s">
        <v>1130</v>
      </c>
      <c r="D7078" s="77">
        <v>1.0999999999999999E-2</v>
      </c>
    </row>
    <row r="7079" spans="1:4">
      <c r="A7079" s="77" t="s">
        <v>177</v>
      </c>
      <c r="B7079" s="17" t="s">
        <v>20</v>
      </c>
      <c r="C7079" s="77" t="s">
        <v>1131</v>
      </c>
      <c r="D7079" s="77">
        <v>0.12</v>
      </c>
    </row>
    <row r="7080" spans="1:4">
      <c r="A7080" s="77" t="s">
        <v>177</v>
      </c>
      <c r="B7080" s="17" t="s">
        <v>20</v>
      </c>
      <c r="C7080" s="77" t="s">
        <v>1132</v>
      </c>
      <c r="D7080" s="77">
        <v>0.04</v>
      </c>
    </row>
    <row r="7081" spans="1:4">
      <c r="A7081" s="77" t="s">
        <v>500</v>
      </c>
      <c r="B7081" s="17" t="s">
        <v>20</v>
      </c>
      <c r="C7081" s="77" t="s">
        <v>1133</v>
      </c>
      <c r="D7081" s="77">
        <v>4.0000000000000001E-3</v>
      </c>
    </row>
    <row r="7082" spans="1:4">
      <c r="A7082" s="77" t="s">
        <v>500</v>
      </c>
      <c r="B7082" s="17" t="s">
        <v>20</v>
      </c>
      <c r="C7082" s="77" t="s">
        <v>1134</v>
      </c>
      <c r="D7082" s="77">
        <v>7.0000000000000007E-2</v>
      </c>
    </row>
    <row r="7083" spans="1:4">
      <c r="A7083" s="77" t="s">
        <v>500</v>
      </c>
      <c r="B7083" s="17" t="s">
        <v>20</v>
      </c>
      <c r="C7083" s="77" t="s">
        <v>1135</v>
      </c>
      <c r="D7083" s="77">
        <v>0.05</v>
      </c>
    </row>
    <row r="7084" spans="1:4">
      <c r="A7084" s="77" t="s">
        <v>13</v>
      </c>
      <c r="B7084" s="17" t="s">
        <v>20</v>
      </c>
      <c r="C7084" s="77">
        <v>1</v>
      </c>
      <c r="D7084" s="77">
        <v>0.17</v>
      </c>
    </row>
    <row r="7085" spans="1:4">
      <c r="A7085" s="77" t="s">
        <v>13</v>
      </c>
      <c r="B7085" s="17" t="s">
        <v>20</v>
      </c>
      <c r="C7085" s="77">
        <v>1.2</v>
      </c>
      <c r="D7085" s="77">
        <v>0.04</v>
      </c>
    </row>
    <row r="7086" spans="1:4">
      <c r="A7086" s="77" t="s">
        <v>13</v>
      </c>
      <c r="B7086" s="17" t="s">
        <v>20</v>
      </c>
      <c r="C7086" s="77">
        <v>1.5</v>
      </c>
      <c r="D7086" s="77">
        <v>3.3000000000000002E-2</v>
      </c>
    </row>
    <row r="7087" spans="1:4">
      <c r="A7087" s="77" t="s">
        <v>13</v>
      </c>
      <c r="B7087" s="17" t="s">
        <v>20</v>
      </c>
      <c r="C7087" s="77">
        <v>1.8</v>
      </c>
      <c r="D7087" s="77">
        <v>1.2999999999999999E-2</v>
      </c>
    </row>
    <row r="7088" spans="1:4">
      <c r="A7088" s="77" t="s">
        <v>13</v>
      </c>
      <c r="B7088" s="17" t="s">
        <v>20</v>
      </c>
      <c r="C7088" s="77">
        <v>2</v>
      </c>
      <c r="D7088" s="77">
        <v>0.32</v>
      </c>
    </row>
    <row r="7089" spans="1:4">
      <c r="A7089" s="77" t="s">
        <v>13</v>
      </c>
      <c r="B7089" s="17" t="s">
        <v>20</v>
      </c>
      <c r="C7089" s="77">
        <v>2.2000000000000002</v>
      </c>
      <c r="D7089" s="77">
        <v>8.0000000000000002E-3</v>
      </c>
    </row>
    <row r="7090" spans="1:4">
      <c r="A7090" s="77" t="s">
        <v>13</v>
      </c>
      <c r="B7090" s="17" t="s">
        <v>20</v>
      </c>
      <c r="C7090" s="77">
        <v>2.5</v>
      </c>
      <c r="D7090" s="77">
        <v>0.01</v>
      </c>
    </row>
    <row r="7091" spans="1:4">
      <c r="A7091" s="77" t="s">
        <v>13</v>
      </c>
      <c r="B7091" s="17" t="s">
        <v>20</v>
      </c>
      <c r="C7091" s="77">
        <v>2.8</v>
      </c>
      <c r="D7091" s="77">
        <v>0.13</v>
      </c>
    </row>
    <row r="7092" spans="1:4">
      <c r="A7092" s="77" t="s">
        <v>13</v>
      </c>
      <c r="B7092" s="17" t="s">
        <v>20</v>
      </c>
      <c r="C7092" s="77">
        <v>3.5</v>
      </c>
      <c r="D7092" s="77">
        <v>0.63</v>
      </c>
    </row>
    <row r="7093" spans="1:4">
      <c r="A7093" s="77" t="s">
        <v>13</v>
      </c>
      <c r="B7093" s="17" t="s">
        <v>20</v>
      </c>
      <c r="C7093" s="77">
        <v>4</v>
      </c>
      <c r="D7093" s="77">
        <v>1.4999999999999999E-2</v>
      </c>
    </row>
    <row r="7094" spans="1:4">
      <c r="A7094" s="77" t="s">
        <v>13</v>
      </c>
      <c r="B7094" s="17" t="s">
        <v>20</v>
      </c>
      <c r="C7094" s="77">
        <v>4.5</v>
      </c>
      <c r="D7094" s="77">
        <v>0.01</v>
      </c>
    </row>
    <row r="7095" spans="1:4">
      <c r="A7095" s="77" t="s">
        <v>13</v>
      </c>
      <c r="B7095" s="17" t="s">
        <v>20</v>
      </c>
      <c r="C7095" s="77">
        <v>5</v>
      </c>
      <c r="D7095" s="77">
        <v>4.4999999999999998E-2</v>
      </c>
    </row>
    <row r="7096" spans="1:4">
      <c r="A7096" s="77" t="s">
        <v>13</v>
      </c>
      <c r="B7096" s="17" t="s">
        <v>20</v>
      </c>
      <c r="C7096" s="77">
        <v>10</v>
      </c>
      <c r="D7096" s="77">
        <v>0.16</v>
      </c>
    </row>
    <row r="7097" spans="1:4">
      <c r="A7097" s="77" t="s">
        <v>13</v>
      </c>
      <c r="B7097" s="17" t="s">
        <v>20</v>
      </c>
      <c r="C7097" s="77">
        <v>12</v>
      </c>
      <c r="D7097" s="77">
        <v>0.08</v>
      </c>
    </row>
    <row r="7098" spans="1:4">
      <c r="A7098" s="77" t="s">
        <v>13</v>
      </c>
      <c r="B7098" s="17" t="s">
        <v>20</v>
      </c>
      <c r="C7098" s="77">
        <v>14</v>
      </c>
      <c r="D7098" s="77">
        <v>0.2</v>
      </c>
    </row>
    <row r="7099" spans="1:4">
      <c r="A7099" s="77" t="s">
        <v>13</v>
      </c>
      <c r="B7099" s="17" t="s">
        <v>20</v>
      </c>
      <c r="C7099" s="77">
        <v>15</v>
      </c>
      <c r="D7099" s="77">
        <v>2.5000000000000001E-2</v>
      </c>
    </row>
    <row r="7100" spans="1:4">
      <c r="A7100" s="77" t="s">
        <v>294</v>
      </c>
      <c r="B7100" s="17" t="s">
        <v>20</v>
      </c>
      <c r="C7100" s="77" t="s">
        <v>829</v>
      </c>
      <c r="D7100" s="77">
        <v>1E-3</v>
      </c>
    </row>
    <row r="7101" spans="1:4">
      <c r="A7101" s="77" t="s">
        <v>294</v>
      </c>
      <c r="B7101" s="17" t="s">
        <v>20</v>
      </c>
      <c r="C7101" s="77" t="s">
        <v>1136</v>
      </c>
      <c r="D7101" s="77">
        <v>7.1999999999999995E-2</v>
      </c>
    </row>
    <row r="7102" spans="1:4">
      <c r="A7102" s="13" t="s">
        <v>18</v>
      </c>
      <c r="B7102" s="5" t="s">
        <v>17</v>
      </c>
      <c r="C7102" s="5">
        <v>25</v>
      </c>
      <c r="D7102" s="5">
        <v>0.15</v>
      </c>
    </row>
    <row r="7103" spans="1:4">
      <c r="A7103" s="13" t="s">
        <v>18</v>
      </c>
      <c r="B7103" s="5" t="s">
        <v>17</v>
      </c>
      <c r="C7103" s="5">
        <v>27</v>
      </c>
      <c r="D7103" s="5">
        <v>4.0000000000000001E-3</v>
      </c>
    </row>
    <row r="7104" spans="1:4">
      <c r="A7104" s="13" t="s">
        <v>18</v>
      </c>
      <c r="B7104" s="5" t="s">
        <v>17</v>
      </c>
      <c r="C7104" s="5">
        <v>28</v>
      </c>
      <c r="D7104" s="5">
        <v>0.01</v>
      </c>
    </row>
    <row r="7105" spans="1:4">
      <c r="A7105" s="13" t="s">
        <v>18</v>
      </c>
      <c r="B7105" s="5" t="s">
        <v>17</v>
      </c>
      <c r="C7105" s="5">
        <v>30</v>
      </c>
      <c r="D7105" s="5">
        <v>0.6</v>
      </c>
    </row>
    <row r="7106" spans="1:4">
      <c r="A7106" s="13" t="s">
        <v>18</v>
      </c>
      <c r="B7106" s="5" t="s">
        <v>17</v>
      </c>
      <c r="C7106" s="5">
        <v>34</v>
      </c>
      <c r="D7106" s="5">
        <v>0.02</v>
      </c>
    </row>
    <row r="7107" spans="1:4">
      <c r="A7107" s="13" t="s">
        <v>18</v>
      </c>
      <c r="B7107" s="5" t="s">
        <v>17</v>
      </c>
      <c r="C7107" s="5">
        <v>35</v>
      </c>
      <c r="D7107" s="5">
        <v>5.0000000000000001E-3</v>
      </c>
    </row>
    <row r="7108" spans="1:4">
      <c r="A7108" s="13" t="s">
        <v>18</v>
      </c>
      <c r="B7108" s="5" t="s">
        <v>17</v>
      </c>
      <c r="C7108" s="5">
        <v>40</v>
      </c>
      <c r="D7108" s="5">
        <v>0.18</v>
      </c>
    </row>
    <row r="7109" spans="1:4">
      <c r="A7109" s="13" t="s">
        <v>18</v>
      </c>
      <c r="B7109" s="5" t="s">
        <v>17</v>
      </c>
      <c r="C7109" s="5">
        <v>42</v>
      </c>
      <c r="D7109" s="5">
        <v>1.6E-2</v>
      </c>
    </row>
    <row r="7110" spans="1:4">
      <c r="A7110" s="13" t="s">
        <v>18</v>
      </c>
      <c r="B7110" s="5" t="s">
        <v>17</v>
      </c>
      <c r="C7110" s="5">
        <v>45</v>
      </c>
      <c r="D7110" s="5">
        <v>0.08</v>
      </c>
    </row>
    <row r="7111" spans="1:4">
      <c r="A7111" s="13" t="s">
        <v>18</v>
      </c>
      <c r="B7111" s="5" t="s">
        <v>17</v>
      </c>
      <c r="C7111" s="5">
        <v>50</v>
      </c>
      <c r="D7111" s="5">
        <v>0.13</v>
      </c>
    </row>
    <row r="7112" spans="1:4">
      <c r="A7112" s="13" t="s">
        <v>18</v>
      </c>
      <c r="B7112" s="5" t="s">
        <v>17</v>
      </c>
      <c r="C7112" s="5">
        <v>52</v>
      </c>
      <c r="D7112" s="5">
        <v>0.03</v>
      </c>
    </row>
    <row r="7113" spans="1:4">
      <c r="A7113" s="13" t="s">
        <v>18</v>
      </c>
      <c r="B7113" s="5" t="s">
        <v>17</v>
      </c>
      <c r="C7113" s="5">
        <v>54</v>
      </c>
      <c r="D7113" s="5">
        <v>0.06</v>
      </c>
    </row>
    <row r="7114" spans="1:4">
      <c r="A7114" s="13" t="s">
        <v>18</v>
      </c>
      <c r="B7114" s="5" t="s">
        <v>17</v>
      </c>
      <c r="C7114" s="5">
        <v>55</v>
      </c>
      <c r="D7114" s="5">
        <v>0.04</v>
      </c>
    </row>
    <row r="7115" spans="1:4">
      <c r="A7115" s="13" t="s">
        <v>18</v>
      </c>
      <c r="B7115" s="5" t="s">
        <v>17</v>
      </c>
      <c r="C7115" s="5">
        <v>60</v>
      </c>
      <c r="D7115" s="5">
        <v>0.15</v>
      </c>
    </row>
    <row r="7116" spans="1:4">
      <c r="A7116" s="13" t="s">
        <v>18</v>
      </c>
      <c r="B7116" s="5" t="s">
        <v>17</v>
      </c>
      <c r="C7116" s="5">
        <v>82</v>
      </c>
      <c r="D7116" s="5">
        <v>0.04</v>
      </c>
    </row>
    <row r="7117" spans="1:4">
      <c r="A7117" s="13" t="s">
        <v>18</v>
      </c>
      <c r="B7117" s="5" t="s">
        <v>17</v>
      </c>
      <c r="C7117" s="5">
        <v>100</v>
      </c>
      <c r="D7117" s="5">
        <v>0.63</v>
      </c>
    </row>
    <row r="7118" spans="1:4">
      <c r="A7118" s="33" t="s">
        <v>177</v>
      </c>
      <c r="B7118" s="5" t="s">
        <v>1137</v>
      </c>
      <c r="C7118" s="33" t="s">
        <v>1113</v>
      </c>
      <c r="D7118" s="33">
        <v>7.0000000000000007E-2</v>
      </c>
    </row>
    <row r="7119" spans="1:4">
      <c r="A7119" s="33" t="s">
        <v>13</v>
      </c>
      <c r="B7119" s="5" t="s">
        <v>1137</v>
      </c>
      <c r="C7119" s="33">
        <v>1</v>
      </c>
      <c r="D7119" s="33">
        <v>0.01</v>
      </c>
    </row>
    <row r="7120" spans="1:4">
      <c r="A7120" s="33" t="s">
        <v>13</v>
      </c>
      <c r="B7120" s="5" t="s">
        <v>1137</v>
      </c>
      <c r="C7120" s="33">
        <v>1.5</v>
      </c>
      <c r="D7120" s="33">
        <v>1</v>
      </c>
    </row>
    <row r="7121" spans="1:4">
      <c r="A7121" s="33" t="s">
        <v>13</v>
      </c>
      <c r="B7121" s="5" t="s">
        <v>1137</v>
      </c>
      <c r="C7121" s="33">
        <v>3</v>
      </c>
      <c r="D7121" s="33">
        <v>5.0000000000000001E-3</v>
      </c>
    </row>
    <row r="7122" spans="1:4">
      <c r="A7122" s="33" t="s">
        <v>13</v>
      </c>
      <c r="B7122" s="5" t="s">
        <v>1137</v>
      </c>
      <c r="C7122" s="33">
        <v>12</v>
      </c>
      <c r="D7122" s="33">
        <v>0.09</v>
      </c>
    </row>
    <row r="7123" spans="1:4">
      <c r="A7123" s="33" t="s">
        <v>500</v>
      </c>
      <c r="B7123" s="5" t="s">
        <v>1137</v>
      </c>
      <c r="C7123" s="33" t="s">
        <v>1138</v>
      </c>
      <c r="D7123" s="33">
        <v>1.4999999999999999E-2</v>
      </c>
    </row>
    <row r="7124" spans="1:4">
      <c r="A7124" s="33" t="s">
        <v>32</v>
      </c>
      <c r="B7124" s="5" t="s">
        <v>1137</v>
      </c>
      <c r="C7124" s="33">
        <v>10</v>
      </c>
      <c r="D7124" s="33">
        <v>0.01</v>
      </c>
    </row>
    <row r="7125" spans="1:4">
      <c r="A7125" s="33" t="s">
        <v>18</v>
      </c>
      <c r="B7125" s="33" t="s">
        <v>1139</v>
      </c>
      <c r="C7125" s="33">
        <v>12</v>
      </c>
      <c r="D7125" s="33">
        <v>0.17</v>
      </c>
    </row>
    <row r="7126" spans="1:4">
      <c r="A7126" s="33" t="s">
        <v>18</v>
      </c>
      <c r="B7126" s="33" t="s">
        <v>1139</v>
      </c>
      <c r="C7126" s="33">
        <v>13</v>
      </c>
      <c r="D7126" s="33">
        <v>0.01</v>
      </c>
    </row>
    <row r="7127" spans="1:4">
      <c r="A7127" s="33" t="s">
        <v>18</v>
      </c>
      <c r="B7127" s="33" t="s">
        <v>1139</v>
      </c>
      <c r="C7127" s="33">
        <v>14</v>
      </c>
      <c r="D7127" s="33">
        <v>0.05</v>
      </c>
    </row>
    <row r="7128" spans="1:4">
      <c r="A7128" s="33" t="s">
        <v>18</v>
      </c>
      <c r="B7128" s="33" t="s">
        <v>1139</v>
      </c>
      <c r="C7128" s="33">
        <v>15</v>
      </c>
      <c r="D7128" s="33">
        <v>0.01</v>
      </c>
    </row>
    <row r="7129" spans="1:4">
      <c r="A7129" s="33" t="s">
        <v>18</v>
      </c>
      <c r="B7129" s="33" t="s">
        <v>1139</v>
      </c>
      <c r="C7129" s="33">
        <v>16</v>
      </c>
      <c r="D7129" s="33">
        <v>0.01</v>
      </c>
    </row>
    <row r="7130" spans="1:4">
      <c r="A7130" s="33" t="s">
        <v>18</v>
      </c>
      <c r="B7130" s="33" t="s">
        <v>1139</v>
      </c>
      <c r="C7130" s="33">
        <v>20</v>
      </c>
      <c r="D7130" s="33">
        <v>0.01</v>
      </c>
    </row>
    <row r="7131" spans="1:4">
      <c r="A7131" s="33" t="s">
        <v>18</v>
      </c>
      <c r="B7131" s="33" t="s">
        <v>1139</v>
      </c>
      <c r="C7131" s="33">
        <v>22</v>
      </c>
      <c r="D7131" s="33">
        <v>0.04</v>
      </c>
    </row>
    <row r="7132" spans="1:4">
      <c r="A7132" s="33" t="s">
        <v>18</v>
      </c>
      <c r="B7132" s="33" t="s">
        <v>1139</v>
      </c>
      <c r="C7132" s="33">
        <v>23</v>
      </c>
      <c r="D7132" s="33">
        <v>0.01</v>
      </c>
    </row>
    <row r="7133" spans="1:4">
      <c r="A7133" s="33" t="s">
        <v>18</v>
      </c>
      <c r="B7133" s="33" t="s">
        <v>1139</v>
      </c>
      <c r="C7133" s="33">
        <v>24</v>
      </c>
      <c r="D7133" s="33">
        <v>0.04</v>
      </c>
    </row>
    <row r="7134" spans="1:4">
      <c r="A7134" s="33" t="s">
        <v>18</v>
      </c>
      <c r="B7134" s="33" t="s">
        <v>1139</v>
      </c>
      <c r="C7134" s="33">
        <v>25</v>
      </c>
      <c r="D7134" s="33">
        <v>0.12</v>
      </c>
    </row>
    <row r="7135" spans="1:4">
      <c r="A7135" s="33" t="s">
        <v>18</v>
      </c>
      <c r="B7135" s="33" t="s">
        <v>1139</v>
      </c>
      <c r="C7135" s="33">
        <v>26</v>
      </c>
      <c r="D7135" s="33">
        <v>0.01</v>
      </c>
    </row>
    <row r="7136" spans="1:4">
      <c r="A7136" s="33" t="s">
        <v>18</v>
      </c>
      <c r="B7136" s="33" t="s">
        <v>1139</v>
      </c>
      <c r="C7136" s="33">
        <v>32</v>
      </c>
      <c r="D7136" s="33">
        <v>0.02</v>
      </c>
    </row>
    <row r="7137" spans="1:4">
      <c r="A7137" s="5" t="s">
        <v>13</v>
      </c>
      <c r="B7137" s="5" t="s">
        <v>16</v>
      </c>
      <c r="C7137" s="33">
        <v>16</v>
      </c>
      <c r="D7137" s="33">
        <v>0.23</v>
      </c>
    </row>
    <row r="7138" spans="1:4">
      <c r="A7138" s="33" t="s">
        <v>177</v>
      </c>
      <c r="B7138" s="5" t="s">
        <v>16</v>
      </c>
      <c r="C7138" s="33" t="s">
        <v>1132</v>
      </c>
      <c r="D7138" s="33">
        <v>5.0000000000000001E-3</v>
      </c>
    </row>
    <row r="7139" spans="1:4">
      <c r="A7139" s="5" t="s">
        <v>559</v>
      </c>
      <c r="B7139" s="5" t="s">
        <v>1140</v>
      </c>
      <c r="C7139" s="33">
        <v>43</v>
      </c>
      <c r="D7139" s="33">
        <v>6.0999999999999999E-2</v>
      </c>
    </row>
    <row r="7140" spans="1:4">
      <c r="A7140" s="5" t="s">
        <v>559</v>
      </c>
      <c r="B7140" s="5" t="s">
        <v>1140</v>
      </c>
      <c r="C7140" s="33">
        <v>88</v>
      </c>
      <c r="D7140" s="33">
        <v>2.5000000000000001E-2</v>
      </c>
    </row>
    <row r="7141" spans="1:4">
      <c r="A7141" s="33" t="s">
        <v>532</v>
      </c>
      <c r="B7141" s="5" t="s">
        <v>1140</v>
      </c>
      <c r="C7141" s="33">
        <v>5</v>
      </c>
      <c r="D7141" s="33">
        <v>0.26</v>
      </c>
    </row>
    <row r="7142" spans="1:4">
      <c r="A7142" s="33" t="s">
        <v>18</v>
      </c>
      <c r="B7142" s="33" t="s">
        <v>1141</v>
      </c>
      <c r="C7142" s="33">
        <v>13</v>
      </c>
      <c r="D7142" s="33">
        <v>0.01</v>
      </c>
    </row>
    <row r="7143" spans="1:4">
      <c r="A7143" s="33" t="s">
        <v>18</v>
      </c>
      <c r="B7143" s="33" t="s">
        <v>1141</v>
      </c>
      <c r="C7143" s="33">
        <v>14</v>
      </c>
      <c r="D7143" s="33">
        <v>5.0000000000000001E-3</v>
      </c>
    </row>
    <row r="7144" spans="1:4">
      <c r="A7144" s="33" t="s">
        <v>18</v>
      </c>
      <c r="B7144" s="33" t="s">
        <v>1141</v>
      </c>
      <c r="C7144" s="33">
        <v>15</v>
      </c>
      <c r="D7144" s="33">
        <v>0.01</v>
      </c>
    </row>
    <row r="7145" spans="1:4">
      <c r="A7145" s="33" t="s">
        <v>18</v>
      </c>
      <c r="B7145" s="33" t="s">
        <v>1141</v>
      </c>
      <c r="C7145" s="33">
        <v>18</v>
      </c>
      <c r="D7145" s="33">
        <v>2.5000000000000001E-2</v>
      </c>
    </row>
    <row r="7146" spans="1:4">
      <c r="A7146" s="33" t="s">
        <v>18</v>
      </c>
      <c r="B7146" s="33" t="s">
        <v>1141</v>
      </c>
      <c r="C7146" s="33">
        <v>20</v>
      </c>
      <c r="D7146" s="33">
        <v>0.04</v>
      </c>
    </row>
    <row r="7147" spans="1:4">
      <c r="A7147" s="33" t="s">
        <v>18</v>
      </c>
      <c r="B7147" s="33" t="s">
        <v>1141</v>
      </c>
      <c r="C7147" s="33">
        <v>22</v>
      </c>
      <c r="D7147" s="33">
        <v>3.0000000000000001E-3</v>
      </c>
    </row>
    <row r="7148" spans="1:4">
      <c r="A7148" s="33" t="s">
        <v>18</v>
      </c>
      <c r="B7148" s="33" t="s">
        <v>1141</v>
      </c>
      <c r="C7148" s="33">
        <v>23</v>
      </c>
      <c r="D7148" s="33">
        <v>0.01</v>
      </c>
    </row>
    <row r="7149" spans="1:4">
      <c r="A7149" s="33" t="s">
        <v>18</v>
      </c>
      <c r="B7149" s="33" t="s">
        <v>1141</v>
      </c>
      <c r="C7149" s="33">
        <v>26</v>
      </c>
      <c r="D7149" s="33">
        <v>2.5000000000000001E-2</v>
      </c>
    </row>
    <row r="7150" spans="1:4">
      <c r="A7150" s="33" t="s">
        <v>18</v>
      </c>
      <c r="B7150" s="33" t="s">
        <v>1141</v>
      </c>
      <c r="C7150" s="33">
        <v>27</v>
      </c>
      <c r="D7150" s="33">
        <v>5.0000000000000001E-3</v>
      </c>
    </row>
    <row r="7151" spans="1:4">
      <c r="A7151" s="33" t="s">
        <v>18</v>
      </c>
      <c r="B7151" s="33" t="s">
        <v>1141</v>
      </c>
      <c r="C7151" s="33">
        <v>30</v>
      </c>
      <c r="D7151" s="33">
        <v>5.0000000000000001E-3</v>
      </c>
    </row>
    <row r="7152" spans="1:4">
      <c r="A7152" s="33" t="s">
        <v>18</v>
      </c>
      <c r="B7152" s="33" t="s">
        <v>1141</v>
      </c>
      <c r="C7152" s="33">
        <v>35</v>
      </c>
      <c r="D7152" s="33">
        <v>0.01</v>
      </c>
    </row>
    <row r="7153" spans="1:4">
      <c r="A7153" s="33" t="s">
        <v>18</v>
      </c>
      <c r="B7153" s="33" t="s">
        <v>1141</v>
      </c>
      <c r="C7153" s="33">
        <v>120</v>
      </c>
      <c r="D7153" s="33">
        <v>2.3E-2</v>
      </c>
    </row>
    <row r="7154" spans="1:4">
      <c r="A7154" s="33" t="s">
        <v>18</v>
      </c>
      <c r="B7154" s="33" t="s">
        <v>1141</v>
      </c>
      <c r="C7154" s="33">
        <v>150</v>
      </c>
      <c r="D7154" s="33">
        <v>4.2000000000000003E-2</v>
      </c>
    </row>
    <row r="7155" spans="1:4">
      <c r="A7155" s="33" t="s">
        <v>18</v>
      </c>
      <c r="B7155" s="33" t="s">
        <v>1141</v>
      </c>
      <c r="C7155" s="33">
        <v>165</v>
      </c>
      <c r="D7155" s="33">
        <v>0.1</v>
      </c>
    </row>
    <row r="7156" spans="1:4">
      <c r="A7156" s="33" t="s">
        <v>18</v>
      </c>
      <c r="B7156" s="33" t="s">
        <v>1141</v>
      </c>
      <c r="C7156" s="33">
        <v>180</v>
      </c>
      <c r="D7156" s="33">
        <v>0.09</v>
      </c>
    </row>
    <row r="7157" spans="1:4">
      <c r="A7157" s="33" t="s">
        <v>18</v>
      </c>
      <c r="B7157" s="33" t="s">
        <v>1141</v>
      </c>
      <c r="C7157" s="33">
        <v>240</v>
      </c>
      <c r="D7157" s="33">
        <v>0.4</v>
      </c>
    </row>
    <row r="7158" spans="1:4">
      <c r="A7158" s="33" t="s">
        <v>34</v>
      </c>
      <c r="B7158" s="33" t="s">
        <v>1141</v>
      </c>
      <c r="C7158" s="33" t="s">
        <v>554</v>
      </c>
      <c r="D7158" s="33">
        <v>0.05</v>
      </c>
    </row>
    <row r="7159" spans="1:4">
      <c r="A7159" s="33" t="s">
        <v>34</v>
      </c>
      <c r="B7159" s="33" t="s">
        <v>1141</v>
      </c>
      <c r="C7159" s="33" t="s">
        <v>549</v>
      </c>
      <c r="D7159" s="33">
        <v>2.1999999999999999E-2</v>
      </c>
    </row>
    <row r="7160" spans="1:4">
      <c r="A7160" s="33" t="s">
        <v>34</v>
      </c>
      <c r="B7160" s="33" t="s">
        <v>1141</v>
      </c>
      <c r="C7160" s="33" t="s">
        <v>10</v>
      </c>
      <c r="D7160" s="33">
        <v>0.16</v>
      </c>
    </row>
    <row r="7161" spans="1:4">
      <c r="A7161" s="33" t="s">
        <v>279</v>
      </c>
      <c r="B7161" s="33" t="s">
        <v>1141</v>
      </c>
      <c r="C7161" s="33">
        <v>14</v>
      </c>
      <c r="D7161" s="33">
        <v>5.0000000000000001E-3</v>
      </c>
    </row>
    <row r="7162" spans="1:4">
      <c r="A7162" s="33" t="s">
        <v>279</v>
      </c>
      <c r="B7162" s="33" t="s">
        <v>1141</v>
      </c>
      <c r="C7162" s="33">
        <v>17</v>
      </c>
      <c r="D7162" s="33">
        <v>5.0000000000000001E-3</v>
      </c>
    </row>
    <row r="7163" spans="1:4">
      <c r="A7163" s="33" t="s">
        <v>532</v>
      </c>
      <c r="B7163" s="33" t="s">
        <v>1141</v>
      </c>
      <c r="C7163" s="33">
        <v>1</v>
      </c>
      <c r="D7163" s="33">
        <v>0.02</v>
      </c>
    </row>
    <row r="7164" spans="1:4">
      <c r="A7164" s="33" t="s">
        <v>532</v>
      </c>
      <c r="B7164" s="33" t="s">
        <v>1141</v>
      </c>
      <c r="C7164" s="33">
        <v>3</v>
      </c>
      <c r="D7164" s="33">
        <v>5.0000000000000001E-3</v>
      </c>
    </row>
    <row r="7165" spans="1:4">
      <c r="A7165" s="175" t="s">
        <v>18</v>
      </c>
      <c r="B7165" s="163" t="s">
        <v>14</v>
      </c>
      <c r="C7165" s="176">
        <v>17</v>
      </c>
      <c r="D7165" s="177">
        <v>0.02</v>
      </c>
    </row>
    <row r="7166" spans="1:4">
      <c r="A7166" s="175" t="s">
        <v>18</v>
      </c>
      <c r="B7166" s="163" t="s">
        <v>14</v>
      </c>
      <c r="C7166" s="176">
        <v>18</v>
      </c>
      <c r="D7166" s="177">
        <v>0.01</v>
      </c>
    </row>
    <row r="7167" spans="1:4">
      <c r="A7167" s="175" t="s">
        <v>18</v>
      </c>
      <c r="B7167" s="163" t="s">
        <v>14</v>
      </c>
      <c r="C7167" s="176">
        <v>19</v>
      </c>
      <c r="D7167" s="177">
        <v>5.0000000000000001E-3</v>
      </c>
    </row>
    <row r="7168" spans="1:4">
      <c r="A7168" s="175" t="s">
        <v>18</v>
      </c>
      <c r="B7168" s="163" t="s">
        <v>14</v>
      </c>
      <c r="C7168" s="176">
        <v>20</v>
      </c>
      <c r="D7168" s="177">
        <v>0.26</v>
      </c>
    </row>
    <row r="7169" spans="1:4">
      <c r="A7169" s="175" t="s">
        <v>18</v>
      </c>
      <c r="B7169" s="163" t="s">
        <v>14</v>
      </c>
      <c r="C7169" s="176">
        <v>21</v>
      </c>
      <c r="D7169" s="177">
        <v>4.4999999999999998E-2</v>
      </c>
    </row>
    <row r="7170" spans="1:4">
      <c r="A7170" s="175" t="s">
        <v>18</v>
      </c>
      <c r="B7170" s="163" t="s">
        <v>14</v>
      </c>
      <c r="C7170" s="176">
        <v>24</v>
      </c>
      <c r="D7170" s="177">
        <v>0.04</v>
      </c>
    </row>
    <row r="7171" spans="1:4">
      <c r="A7171" s="175" t="s">
        <v>18</v>
      </c>
      <c r="B7171" s="163" t="s">
        <v>14</v>
      </c>
      <c r="C7171" s="176">
        <v>25</v>
      </c>
      <c r="D7171" s="177">
        <v>0.35</v>
      </c>
    </row>
    <row r="7172" spans="1:4">
      <c r="A7172" s="175" t="s">
        <v>18</v>
      </c>
      <c r="B7172" s="163" t="s">
        <v>14</v>
      </c>
      <c r="C7172" s="176">
        <v>26</v>
      </c>
      <c r="D7172" s="177">
        <v>0.35</v>
      </c>
    </row>
    <row r="7173" spans="1:4">
      <c r="A7173" s="175" t="s">
        <v>18</v>
      </c>
      <c r="B7173" s="163" t="s">
        <v>14</v>
      </c>
      <c r="C7173" s="176">
        <v>27</v>
      </c>
      <c r="D7173" s="177">
        <v>0.02</v>
      </c>
    </row>
    <row r="7174" spans="1:4">
      <c r="A7174" s="175" t="s">
        <v>18</v>
      </c>
      <c r="B7174" s="163" t="s">
        <v>14</v>
      </c>
      <c r="C7174" s="176">
        <v>28</v>
      </c>
      <c r="D7174" s="177">
        <v>0.01</v>
      </c>
    </row>
    <row r="7175" spans="1:4">
      <c r="A7175" s="175" t="s">
        <v>18</v>
      </c>
      <c r="B7175" s="163" t="s">
        <v>14</v>
      </c>
      <c r="C7175" s="176">
        <v>29</v>
      </c>
      <c r="D7175" s="177">
        <v>0.01</v>
      </c>
    </row>
    <row r="7176" spans="1:4">
      <c r="A7176" s="175" t="s">
        <v>18</v>
      </c>
      <c r="B7176" s="163" t="s">
        <v>14</v>
      </c>
      <c r="C7176" s="176">
        <v>30</v>
      </c>
      <c r="D7176" s="177">
        <v>0.05</v>
      </c>
    </row>
    <row r="7177" spans="1:4">
      <c r="A7177" s="175" t="s">
        <v>18</v>
      </c>
      <c r="B7177" s="163" t="s">
        <v>14</v>
      </c>
      <c r="C7177" s="176">
        <v>31</v>
      </c>
      <c r="D7177" s="177">
        <v>1.4999999999999999E-2</v>
      </c>
    </row>
    <row r="7178" spans="1:4">
      <c r="A7178" s="175" t="s">
        <v>18</v>
      </c>
      <c r="B7178" s="163" t="s">
        <v>14</v>
      </c>
      <c r="C7178" s="176">
        <v>32</v>
      </c>
      <c r="D7178" s="177">
        <v>0.02</v>
      </c>
    </row>
    <row r="7179" spans="1:4">
      <c r="A7179" s="175" t="s">
        <v>18</v>
      </c>
      <c r="B7179" s="163" t="s">
        <v>14</v>
      </c>
      <c r="C7179" s="176">
        <v>34</v>
      </c>
      <c r="D7179" s="177">
        <v>0.02</v>
      </c>
    </row>
    <row r="7180" spans="1:4">
      <c r="A7180" s="175" t="s">
        <v>18</v>
      </c>
      <c r="B7180" s="163" t="s">
        <v>14</v>
      </c>
      <c r="C7180" s="176">
        <v>35</v>
      </c>
      <c r="D7180" s="177">
        <v>0.01</v>
      </c>
    </row>
    <row r="7181" spans="1:4">
      <c r="A7181" s="175" t="s">
        <v>18</v>
      </c>
      <c r="B7181" s="163" t="s">
        <v>14</v>
      </c>
      <c r="C7181" s="176">
        <v>36</v>
      </c>
      <c r="D7181" s="177">
        <v>0.03</v>
      </c>
    </row>
    <row r="7182" spans="1:4">
      <c r="A7182" s="175" t="s">
        <v>18</v>
      </c>
      <c r="B7182" s="163" t="s">
        <v>14</v>
      </c>
      <c r="C7182" s="176">
        <v>40</v>
      </c>
      <c r="D7182" s="177">
        <v>1.4999999999999999E-2</v>
      </c>
    </row>
    <row r="7183" spans="1:4">
      <c r="A7183" s="175" t="s">
        <v>18</v>
      </c>
      <c r="B7183" s="163" t="s">
        <v>14</v>
      </c>
      <c r="C7183" s="176">
        <v>43</v>
      </c>
      <c r="D7183" s="177">
        <v>0.01</v>
      </c>
    </row>
    <row r="7184" spans="1:4">
      <c r="A7184" s="175" t="s">
        <v>18</v>
      </c>
      <c r="B7184" s="163" t="s">
        <v>14</v>
      </c>
      <c r="C7184" s="176">
        <v>45</v>
      </c>
      <c r="D7184" s="177">
        <v>2.5000000000000001E-2</v>
      </c>
    </row>
    <row r="7185" spans="1:4">
      <c r="A7185" s="175" t="s">
        <v>18</v>
      </c>
      <c r="B7185" s="163" t="s">
        <v>14</v>
      </c>
      <c r="C7185" s="176">
        <v>46</v>
      </c>
      <c r="D7185" s="177">
        <v>0.03</v>
      </c>
    </row>
    <row r="7186" spans="1:4">
      <c r="A7186" s="175" t="s">
        <v>18</v>
      </c>
      <c r="B7186" s="163" t="s">
        <v>14</v>
      </c>
      <c r="C7186" s="176">
        <v>47</v>
      </c>
      <c r="D7186" s="177">
        <v>0.12</v>
      </c>
    </row>
    <row r="7187" spans="1:4">
      <c r="A7187" s="175" t="s">
        <v>18</v>
      </c>
      <c r="B7187" s="163" t="s">
        <v>14</v>
      </c>
      <c r="C7187" s="176">
        <v>48</v>
      </c>
      <c r="D7187" s="177">
        <v>0.23</v>
      </c>
    </row>
    <row r="7188" spans="1:4">
      <c r="A7188" s="175" t="s">
        <v>18</v>
      </c>
      <c r="B7188" s="163" t="s">
        <v>14</v>
      </c>
      <c r="C7188" s="176">
        <v>49</v>
      </c>
      <c r="D7188" s="177">
        <v>7.0000000000000007E-2</v>
      </c>
    </row>
    <row r="7189" spans="1:4">
      <c r="A7189" s="175" t="s">
        <v>18</v>
      </c>
      <c r="B7189" s="163" t="s">
        <v>14</v>
      </c>
      <c r="C7189" s="176">
        <v>50</v>
      </c>
      <c r="D7189" s="177">
        <v>1.7</v>
      </c>
    </row>
    <row r="7190" spans="1:4">
      <c r="A7190" s="175" t="s">
        <v>18</v>
      </c>
      <c r="B7190" s="163" t="s">
        <v>14</v>
      </c>
      <c r="C7190" s="176">
        <v>52</v>
      </c>
      <c r="D7190" s="177">
        <v>0.16</v>
      </c>
    </row>
    <row r="7191" spans="1:4">
      <c r="A7191" s="175" t="s">
        <v>18</v>
      </c>
      <c r="B7191" s="163" t="s">
        <v>14</v>
      </c>
      <c r="C7191" s="176">
        <v>53</v>
      </c>
      <c r="D7191" s="177">
        <v>0.02</v>
      </c>
    </row>
    <row r="7192" spans="1:4">
      <c r="A7192" s="175" t="s">
        <v>18</v>
      </c>
      <c r="B7192" s="163" t="s">
        <v>14</v>
      </c>
      <c r="C7192" s="176">
        <v>54</v>
      </c>
      <c r="D7192" s="177">
        <v>0.06</v>
      </c>
    </row>
    <row r="7193" spans="1:4">
      <c r="A7193" s="175" t="s">
        <v>18</v>
      </c>
      <c r="B7193" s="163" t="s">
        <v>14</v>
      </c>
      <c r="C7193" s="176">
        <v>55</v>
      </c>
      <c r="D7193" s="177">
        <v>0.2</v>
      </c>
    </row>
    <row r="7194" spans="1:4">
      <c r="A7194" s="175" t="s">
        <v>18</v>
      </c>
      <c r="B7194" s="163" t="s">
        <v>14</v>
      </c>
      <c r="C7194" s="176">
        <v>60</v>
      </c>
      <c r="D7194" s="177">
        <v>0.55000000000000004</v>
      </c>
    </row>
    <row r="7195" spans="1:4">
      <c r="A7195" s="175" t="s">
        <v>18</v>
      </c>
      <c r="B7195" s="163" t="s">
        <v>14</v>
      </c>
      <c r="C7195" s="176">
        <v>62</v>
      </c>
      <c r="D7195" s="177">
        <v>0.03</v>
      </c>
    </row>
    <row r="7196" spans="1:4">
      <c r="A7196" s="175" t="s">
        <v>18</v>
      </c>
      <c r="B7196" s="163" t="s">
        <v>14</v>
      </c>
      <c r="C7196" s="176">
        <v>63</v>
      </c>
      <c r="D7196" s="177">
        <v>0.2</v>
      </c>
    </row>
    <row r="7197" spans="1:4">
      <c r="A7197" s="175" t="s">
        <v>18</v>
      </c>
      <c r="B7197" s="163" t="s">
        <v>14</v>
      </c>
      <c r="C7197" s="176">
        <v>65</v>
      </c>
      <c r="D7197" s="177">
        <v>1.4999999999999999E-2</v>
      </c>
    </row>
    <row r="7198" spans="1:4">
      <c r="A7198" s="175" t="s">
        <v>18</v>
      </c>
      <c r="B7198" s="163" t="s">
        <v>14</v>
      </c>
      <c r="C7198" s="176">
        <v>68</v>
      </c>
      <c r="D7198" s="177">
        <v>0.05</v>
      </c>
    </row>
    <row r="7199" spans="1:4">
      <c r="A7199" s="175" t="s">
        <v>18</v>
      </c>
      <c r="B7199" s="163" t="s">
        <v>14</v>
      </c>
      <c r="C7199" s="176">
        <v>70</v>
      </c>
      <c r="D7199" s="177">
        <v>7.0000000000000007E-2</v>
      </c>
    </row>
    <row r="7200" spans="1:4">
      <c r="A7200" s="175" t="s">
        <v>18</v>
      </c>
      <c r="B7200" s="163" t="s">
        <v>14</v>
      </c>
      <c r="C7200" s="176">
        <v>72</v>
      </c>
      <c r="D7200" s="177">
        <v>2.5000000000000001E-2</v>
      </c>
    </row>
    <row r="7201" spans="1:4">
      <c r="A7201" s="175" t="s">
        <v>18</v>
      </c>
      <c r="B7201" s="163" t="s">
        <v>14</v>
      </c>
      <c r="C7201" s="176">
        <v>75</v>
      </c>
      <c r="D7201" s="177">
        <v>1.1000000000000001</v>
      </c>
    </row>
    <row r="7202" spans="1:4">
      <c r="A7202" s="175" t="s">
        <v>18</v>
      </c>
      <c r="B7202" s="163" t="s">
        <v>14</v>
      </c>
      <c r="C7202" s="176">
        <v>80</v>
      </c>
      <c r="D7202" s="177">
        <v>0.15</v>
      </c>
    </row>
    <row r="7203" spans="1:4">
      <c r="A7203" s="175" t="s">
        <v>18</v>
      </c>
      <c r="B7203" s="163" t="s">
        <v>14</v>
      </c>
      <c r="C7203" s="176">
        <v>82</v>
      </c>
      <c r="D7203" s="177">
        <v>0.03</v>
      </c>
    </row>
    <row r="7204" spans="1:4">
      <c r="A7204" s="175" t="s">
        <v>18</v>
      </c>
      <c r="B7204" s="163" t="s">
        <v>14</v>
      </c>
      <c r="C7204" s="176">
        <v>85</v>
      </c>
      <c r="D7204" s="177">
        <v>0.4</v>
      </c>
    </row>
    <row r="7205" spans="1:4">
      <c r="A7205" s="175" t="s">
        <v>18</v>
      </c>
      <c r="B7205" s="163" t="s">
        <v>14</v>
      </c>
      <c r="C7205" s="176">
        <v>90</v>
      </c>
      <c r="D7205" s="177">
        <v>0.51</v>
      </c>
    </row>
    <row r="7206" spans="1:4">
      <c r="A7206" s="175" t="s">
        <v>18</v>
      </c>
      <c r="B7206" s="163" t="s">
        <v>14</v>
      </c>
      <c r="C7206" s="176">
        <v>95</v>
      </c>
      <c r="D7206" s="177">
        <v>0.17499999999999999</v>
      </c>
    </row>
    <row r="7207" spans="1:4">
      <c r="A7207" s="175" t="s">
        <v>18</v>
      </c>
      <c r="B7207" s="163" t="s">
        <v>14</v>
      </c>
      <c r="C7207" s="176">
        <v>100</v>
      </c>
      <c r="D7207" s="177">
        <v>0.22</v>
      </c>
    </row>
    <row r="7208" spans="1:4">
      <c r="A7208" s="175" t="s">
        <v>18</v>
      </c>
      <c r="B7208" s="163" t="s">
        <v>14</v>
      </c>
      <c r="C7208" s="176">
        <v>115</v>
      </c>
      <c r="D7208" s="177">
        <v>0.15</v>
      </c>
    </row>
    <row r="7209" spans="1:4">
      <c r="A7209" s="175" t="s">
        <v>18</v>
      </c>
      <c r="B7209" s="163" t="s">
        <v>14</v>
      </c>
      <c r="C7209" s="176">
        <v>120</v>
      </c>
      <c r="D7209" s="177">
        <v>0.25</v>
      </c>
    </row>
    <row r="7210" spans="1:4">
      <c r="A7210" s="175" t="s">
        <v>18</v>
      </c>
      <c r="B7210" s="163" t="s">
        <v>14</v>
      </c>
      <c r="C7210" s="176">
        <v>125</v>
      </c>
      <c r="D7210" s="177">
        <v>0.05</v>
      </c>
    </row>
    <row r="7211" spans="1:4">
      <c r="A7211" s="175" t="s">
        <v>18</v>
      </c>
      <c r="B7211" s="163" t="s">
        <v>14</v>
      </c>
      <c r="C7211" s="176">
        <v>130</v>
      </c>
      <c r="D7211" s="177">
        <v>7.0000000000000007E-2</v>
      </c>
    </row>
    <row r="7212" spans="1:4">
      <c r="A7212" s="175" t="s">
        <v>18</v>
      </c>
      <c r="B7212" s="163" t="s">
        <v>14</v>
      </c>
      <c r="C7212" s="176">
        <v>150</v>
      </c>
      <c r="D7212" s="177">
        <v>0.08</v>
      </c>
    </row>
    <row r="7213" spans="1:4">
      <c r="A7213" s="175" t="s">
        <v>18</v>
      </c>
      <c r="B7213" s="163" t="s">
        <v>14</v>
      </c>
      <c r="C7213" s="176">
        <v>155</v>
      </c>
      <c r="D7213" s="177">
        <v>0.08</v>
      </c>
    </row>
    <row r="7214" spans="1:4">
      <c r="A7214" s="175" t="s">
        <v>18</v>
      </c>
      <c r="B7214" s="163" t="s">
        <v>14</v>
      </c>
      <c r="C7214" s="176">
        <v>180</v>
      </c>
      <c r="D7214" s="177">
        <v>0.57999999999999996</v>
      </c>
    </row>
    <row r="7215" spans="1:4">
      <c r="A7215" s="175" t="s">
        <v>18</v>
      </c>
      <c r="B7215" s="163" t="s">
        <v>14</v>
      </c>
      <c r="C7215" s="176">
        <v>200</v>
      </c>
      <c r="D7215" s="177">
        <v>7.0000000000000007E-2</v>
      </c>
    </row>
    <row r="7216" spans="1:4">
      <c r="A7216" s="175" t="s">
        <v>18</v>
      </c>
      <c r="B7216" s="163" t="s">
        <v>14</v>
      </c>
      <c r="C7216" s="176">
        <v>205</v>
      </c>
      <c r="D7216" s="177">
        <v>0.08</v>
      </c>
    </row>
    <row r="7217" spans="1:4">
      <c r="A7217" s="175" t="s">
        <v>18</v>
      </c>
      <c r="B7217" s="163" t="s">
        <v>14</v>
      </c>
      <c r="C7217" s="176">
        <v>210</v>
      </c>
      <c r="D7217" s="177">
        <v>0.04</v>
      </c>
    </row>
    <row r="7218" spans="1:4">
      <c r="A7218" s="178" t="s">
        <v>18</v>
      </c>
      <c r="B7218" s="179" t="s">
        <v>14</v>
      </c>
      <c r="C7218" s="180">
        <v>215</v>
      </c>
      <c r="D7218" s="177">
        <v>0.1</v>
      </c>
    </row>
    <row r="7219" spans="1:4">
      <c r="A7219" s="164" t="s">
        <v>34</v>
      </c>
      <c r="B7219" s="163" t="s">
        <v>14</v>
      </c>
      <c r="C7219" s="167" t="s">
        <v>568</v>
      </c>
      <c r="D7219" s="181">
        <v>0.01</v>
      </c>
    </row>
    <row r="7220" spans="1:4">
      <c r="A7220" s="164" t="s">
        <v>34</v>
      </c>
      <c r="B7220" s="163" t="s">
        <v>14</v>
      </c>
      <c r="C7220" s="167" t="s">
        <v>1042</v>
      </c>
      <c r="D7220" s="181">
        <v>1.2E-2</v>
      </c>
    </row>
    <row r="7221" spans="1:4">
      <c r="A7221" s="164" t="s">
        <v>34</v>
      </c>
      <c r="B7221" s="163" t="s">
        <v>14</v>
      </c>
      <c r="C7221" s="167" t="s">
        <v>554</v>
      </c>
      <c r="D7221" s="181">
        <v>0.06</v>
      </c>
    </row>
    <row r="7222" spans="1:4">
      <c r="A7222" s="182" t="s">
        <v>34</v>
      </c>
      <c r="B7222" s="179" t="s">
        <v>14</v>
      </c>
      <c r="C7222" s="183" t="s">
        <v>548</v>
      </c>
      <c r="D7222" s="184">
        <v>0.17</v>
      </c>
    </row>
    <row r="7223" spans="1:4">
      <c r="A7223" s="164" t="s">
        <v>177</v>
      </c>
      <c r="B7223" s="163" t="s">
        <v>14</v>
      </c>
      <c r="C7223" s="164" t="s">
        <v>1142</v>
      </c>
      <c r="D7223" s="164">
        <v>3.5000000000000003E-2</v>
      </c>
    </row>
    <row r="7224" spans="1:4">
      <c r="A7224" s="164" t="s">
        <v>177</v>
      </c>
      <c r="B7224" s="163" t="s">
        <v>14</v>
      </c>
      <c r="C7224" s="164" t="s">
        <v>864</v>
      </c>
      <c r="D7224" s="164">
        <v>0.4</v>
      </c>
    </row>
    <row r="7225" spans="1:4">
      <c r="A7225" s="185" t="s">
        <v>902</v>
      </c>
      <c r="B7225" s="163" t="s">
        <v>14</v>
      </c>
      <c r="C7225" s="167" t="s">
        <v>1143</v>
      </c>
      <c r="D7225" s="168">
        <v>0.01</v>
      </c>
    </row>
    <row r="7226" spans="1:4">
      <c r="A7226" s="185" t="s">
        <v>902</v>
      </c>
      <c r="B7226" s="163" t="s">
        <v>14</v>
      </c>
      <c r="C7226" s="167" t="s">
        <v>1144</v>
      </c>
      <c r="D7226" s="168">
        <v>5.0000000000000001E-3</v>
      </c>
    </row>
    <row r="7227" spans="1:4">
      <c r="A7227" s="185" t="s">
        <v>902</v>
      </c>
      <c r="B7227" s="163" t="s">
        <v>14</v>
      </c>
      <c r="C7227" s="167" t="s">
        <v>1025</v>
      </c>
      <c r="D7227" s="168">
        <v>1.4999999999999999E-2</v>
      </c>
    </row>
    <row r="7228" spans="1:4">
      <c r="A7228" s="185" t="s">
        <v>902</v>
      </c>
      <c r="B7228" s="163" t="s">
        <v>14</v>
      </c>
      <c r="C7228" s="167" t="s">
        <v>1145</v>
      </c>
      <c r="D7228" s="168">
        <v>2.5000000000000001E-2</v>
      </c>
    </row>
    <row r="7229" spans="1:4">
      <c r="A7229" s="164" t="s">
        <v>13</v>
      </c>
      <c r="B7229" s="163" t="s">
        <v>14</v>
      </c>
      <c r="C7229" s="167">
        <v>0.8</v>
      </c>
      <c r="D7229" s="168">
        <v>4.0000000000000001E-3</v>
      </c>
    </row>
    <row r="7230" spans="1:4">
      <c r="A7230" s="164" t="s">
        <v>13</v>
      </c>
      <c r="B7230" s="163" t="s">
        <v>14</v>
      </c>
      <c r="C7230" s="167">
        <v>1</v>
      </c>
      <c r="D7230" s="168">
        <v>0.2</v>
      </c>
    </row>
    <row r="7231" spans="1:4">
      <c r="A7231" s="164" t="s">
        <v>13</v>
      </c>
      <c r="B7231" s="163" t="s">
        <v>14</v>
      </c>
      <c r="C7231" s="167">
        <v>1.2</v>
      </c>
      <c r="D7231" s="168">
        <v>0.15</v>
      </c>
    </row>
    <row r="7232" spans="1:4">
      <c r="A7232" s="164" t="s">
        <v>13</v>
      </c>
      <c r="B7232" s="163" t="s">
        <v>14</v>
      </c>
      <c r="C7232" s="167">
        <v>1.5</v>
      </c>
      <c r="D7232" s="168">
        <v>0.4</v>
      </c>
    </row>
    <row r="7233" spans="1:4">
      <c r="A7233" s="164" t="s">
        <v>13</v>
      </c>
      <c r="B7233" s="163" t="s">
        <v>14</v>
      </c>
      <c r="C7233" s="167">
        <v>2</v>
      </c>
      <c r="D7233" s="168">
        <v>0.06</v>
      </c>
    </row>
    <row r="7234" spans="1:4">
      <c r="A7234" s="164" t="s">
        <v>13</v>
      </c>
      <c r="B7234" s="163" t="s">
        <v>14</v>
      </c>
      <c r="C7234" s="167">
        <v>2.5</v>
      </c>
      <c r="D7234" s="168">
        <v>0.45</v>
      </c>
    </row>
    <row r="7235" spans="1:4">
      <c r="A7235" s="164" t="s">
        <v>13</v>
      </c>
      <c r="B7235" s="163" t="s">
        <v>14</v>
      </c>
      <c r="C7235" s="167">
        <v>3</v>
      </c>
      <c r="D7235" s="168">
        <v>0.2</v>
      </c>
    </row>
    <row r="7236" spans="1:4">
      <c r="A7236" s="164" t="s">
        <v>13</v>
      </c>
      <c r="B7236" s="163" t="s">
        <v>14</v>
      </c>
      <c r="C7236" s="167">
        <v>3.5</v>
      </c>
      <c r="D7236" s="168">
        <v>0.08</v>
      </c>
    </row>
    <row r="7237" spans="1:4">
      <c r="A7237" s="164" t="s">
        <v>13</v>
      </c>
      <c r="B7237" s="163" t="s">
        <v>14</v>
      </c>
      <c r="C7237" s="167">
        <v>4</v>
      </c>
      <c r="D7237" s="168">
        <v>0.89</v>
      </c>
    </row>
    <row r="7238" spans="1:4">
      <c r="A7238" s="164" t="s">
        <v>13</v>
      </c>
      <c r="B7238" s="163" t="s">
        <v>14</v>
      </c>
      <c r="C7238" s="167">
        <v>5</v>
      </c>
      <c r="D7238" s="168">
        <v>0.55000000000000004</v>
      </c>
    </row>
    <row r="7239" spans="1:4">
      <c r="A7239" s="164" t="s">
        <v>13</v>
      </c>
      <c r="B7239" s="163" t="s">
        <v>14</v>
      </c>
      <c r="C7239" s="167">
        <v>6</v>
      </c>
      <c r="D7239" s="168">
        <v>0.6</v>
      </c>
    </row>
    <row r="7240" spans="1:4">
      <c r="A7240" s="164" t="s">
        <v>13</v>
      </c>
      <c r="B7240" s="163" t="s">
        <v>14</v>
      </c>
      <c r="C7240" s="167">
        <v>7</v>
      </c>
      <c r="D7240" s="168">
        <v>0.08</v>
      </c>
    </row>
    <row r="7241" spans="1:4">
      <c r="A7241" s="164" t="s">
        <v>13</v>
      </c>
      <c r="B7241" s="163" t="s">
        <v>14</v>
      </c>
      <c r="C7241" s="167">
        <v>8</v>
      </c>
      <c r="D7241" s="168">
        <v>1E-3</v>
      </c>
    </row>
    <row r="7242" spans="1:4">
      <c r="A7242" s="164" t="s">
        <v>13</v>
      </c>
      <c r="B7242" s="163" t="s">
        <v>14</v>
      </c>
      <c r="C7242" s="167">
        <v>9</v>
      </c>
      <c r="D7242" s="168">
        <v>0.02</v>
      </c>
    </row>
    <row r="7243" spans="1:4">
      <c r="A7243" s="164" t="s">
        <v>13</v>
      </c>
      <c r="B7243" s="163" t="s">
        <v>14</v>
      </c>
      <c r="C7243" s="167">
        <v>10</v>
      </c>
      <c r="D7243" s="168">
        <v>0.33</v>
      </c>
    </row>
    <row r="7244" spans="1:4">
      <c r="A7244" s="164" t="s">
        <v>13</v>
      </c>
      <c r="B7244" s="163" t="s">
        <v>14</v>
      </c>
      <c r="C7244" s="167">
        <v>11</v>
      </c>
      <c r="D7244" s="168">
        <v>0.27</v>
      </c>
    </row>
    <row r="7245" spans="1:4">
      <c r="A7245" s="164" t="s">
        <v>13</v>
      </c>
      <c r="B7245" s="163" t="s">
        <v>14</v>
      </c>
      <c r="C7245" s="167">
        <v>14</v>
      </c>
      <c r="D7245" s="168">
        <v>0.65</v>
      </c>
    </row>
    <row r="7246" spans="1:4">
      <c r="A7246" s="164" t="s">
        <v>13</v>
      </c>
      <c r="B7246" s="163" t="s">
        <v>14</v>
      </c>
      <c r="C7246" s="167">
        <v>16</v>
      </c>
      <c r="D7246" s="168">
        <v>0.12</v>
      </c>
    </row>
    <row r="7247" spans="1:4">
      <c r="A7247" s="164" t="s">
        <v>32</v>
      </c>
      <c r="B7247" s="163" t="s">
        <v>14</v>
      </c>
      <c r="C7247" s="167">
        <v>0.14000000000000001</v>
      </c>
      <c r="D7247" s="168">
        <v>2E-3</v>
      </c>
    </row>
    <row r="7248" spans="1:4">
      <c r="A7248" s="164" t="s">
        <v>32</v>
      </c>
      <c r="B7248" s="163" t="s">
        <v>14</v>
      </c>
      <c r="C7248" s="167">
        <v>0.3</v>
      </c>
      <c r="D7248" s="168">
        <v>2.5000000000000001E-2</v>
      </c>
    </row>
    <row r="7249" spans="1:4">
      <c r="A7249" s="164" t="s">
        <v>32</v>
      </c>
      <c r="B7249" s="163" t="s">
        <v>14</v>
      </c>
      <c r="C7249" s="167">
        <v>0.4</v>
      </c>
      <c r="D7249" s="168">
        <v>3.5000000000000003E-2</v>
      </c>
    </row>
    <row r="7250" spans="1:4">
      <c r="A7250" s="164" t="s">
        <v>32</v>
      </c>
      <c r="B7250" s="163" t="s">
        <v>14</v>
      </c>
      <c r="C7250" s="167">
        <v>0.5</v>
      </c>
      <c r="D7250" s="168">
        <v>1.4999999999999999E-2</v>
      </c>
    </row>
    <row r="7251" spans="1:4">
      <c r="A7251" s="164" t="s">
        <v>32</v>
      </c>
      <c r="B7251" s="163" t="s">
        <v>14</v>
      </c>
      <c r="C7251" s="167">
        <v>1.2</v>
      </c>
      <c r="D7251" s="168">
        <v>0.01</v>
      </c>
    </row>
    <row r="7252" spans="1:4">
      <c r="A7252" s="164" t="s">
        <v>32</v>
      </c>
      <c r="B7252" s="163" t="s">
        <v>14</v>
      </c>
      <c r="C7252" s="167">
        <v>4</v>
      </c>
      <c r="D7252" s="168">
        <v>0.16</v>
      </c>
    </row>
    <row r="7253" spans="1:4">
      <c r="A7253" s="164" t="s">
        <v>32</v>
      </c>
      <c r="B7253" s="163" t="s">
        <v>14</v>
      </c>
      <c r="C7253" s="167">
        <v>4.5</v>
      </c>
      <c r="D7253" s="168">
        <v>0.02</v>
      </c>
    </row>
    <row r="7254" spans="1:4">
      <c r="A7254" s="164" t="s">
        <v>32</v>
      </c>
      <c r="B7254" s="163" t="s">
        <v>14</v>
      </c>
      <c r="C7254" s="167">
        <v>5</v>
      </c>
      <c r="D7254" s="168">
        <v>0.12</v>
      </c>
    </row>
    <row r="7255" spans="1:4">
      <c r="A7255" s="164" t="s">
        <v>32</v>
      </c>
      <c r="B7255" s="163" t="s">
        <v>14</v>
      </c>
      <c r="C7255" s="167">
        <v>6</v>
      </c>
      <c r="D7255" s="168">
        <v>0.02</v>
      </c>
    </row>
    <row r="7256" spans="1:4">
      <c r="A7256" s="164" t="s">
        <v>32</v>
      </c>
      <c r="B7256" s="163" t="s">
        <v>14</v>
      </c>
      <c r="C7256" s="167">
        <v>6.5</v>
      </c>
      <c r="D7256" s="168">
        <v>0.06</v>
      </c>
    </row>
    <row r="7257" spans="1:4">
      <c r="A7257" s="164" t="s">
        <v>32</v>
      </c>
      <c r="B7257" s="163" t="s">
        <v>14</v>
      </c>
      <c r="C7257" s="167">
        <v>7</v>
      </c>
      <c r="D7257" s="168">
        <v>4.4999999999999998E-2</v>
      </c>
    </row>
    <row r="7258" spans="1:4">
      <c r="A7258" s="164" t="s">
        <v>32</v>
      </c>
      <c r="B7258" s="163" t="s">
        <v>14</v>
      </c>
      <c r="C7258" s="167">
        <v>8.5</v>
      </c>
      <c r="D7258" s="168">
        <v>1.6E-2</v>
      </c>
    </row>
    <row r="7259" spans="1:4">
      <c r="A7259" s="164" t="s">
        <v>32</v>
      </c>
      <c r="B7259" s="163" t="s">
        <v>14</v>
      </c>
      <c r="C7259" s="167">
        <v>10</v>
      </c>
      <c r="D7259" s="168">
        <v>7.0000000000000007E-2</v>
      </c>
    </row>
    <row r="7260" spans="1:4">
      <c r="A7260" s="164" t="s">
        <v>294</v>
      </c>
      <c r="B7260" s="163" t="s">
        <v>14</v>
      </c>
      <c r="C7260" s="164" t="s">
        <v>1146</v>
      </c>
      <c r="D7260" s="164" t="s">
        <v>1149</v>
      </c>
    </row>
    <row r="7261" spans="1:4">
      <c r="A7261" s="164" t="s">
        <v>294</v>
      </c>
      <c r="B7261" s="163" t="s">
        <v>14</v>
      </c>
      <c r="C7261" s="164" t="s">
        <v>1147</v>
      </c>
      <c r="D7261" s="164" t="s">
        <v>1150</v>
      </c>
    </row>
    <row r="7262" spans="1:4">
      <c r="A7262" s="164" t="s">
        <v>294</v>
      </c>
      <c r="B7262" s="163" t="s">
        <v>14</v>
      </c>
      <c r="C7262" s="164" t="s">
        <v>1148</v>
      </c>
      <c r="D7262" s="164" t="s">
        <v>1151</v>
      </c>
    </row>
    <row r="7263" spans="1:4">
      <c r="A7263" s="164" t="s">
        <v>294</v>
      </c>
      <c r="B7263" s="163" t="s">
        <v>14</v>
      </c>
      <c r="C7263" s="164" t="s">
        <v>833</v>
      </c>
      <c r="D7263" s="164">
        <v>3.5000000000000003E-2</v>
      </c>
    </row>
    <row r="7264" spans="1:4">
      <c r="A7264" s="164" t="s">
        <v>294</v>
      </c>
      <c r="B7264" s="163" t="s">
        <v>14</v>
      </c>
      <c r="C7264" s="164" t="s">
        <v>375</v>
      </c>
      <c r="D7264" s="164">
        <v>1.2E-2</v>
      </c>
    </row>
    <row r="7265" spans="1:4">
      <c r="A7265" s="164" t="s">
        <v>294</v>
      </c>
      <c r="B7265" s="163" t="s">
        <v>14</v>
      </c>
      <c r="C7265" s="164" t="s">
        <v>376</v>
      </c>
      <c r="D7265" s="164">
        <v>1.4E-2</v>
      </c>
    </row>
    <row r="7266" spans="1:4">
      <c r="A7266" s="164" t="s">
        <v>294</v>
      </c>
      <c r="B7266" s="163" t="s">
        <v>14</v>
      </c>
      <c r="C7266" s="164" t="s">
        <v>15</v>
      </c>
      <c r="D7266" s="164">
        <v>0.21</v>
      </c>
    </row>
    <row r="7267" spans="1:4">
      <c r="A7267" s="164" t="s">
        <v>294</v>
      </c>
      <c r="B7267" s="163" t="s">
        <v>14</v>
      </c>
      <c r="C7267" s="164" t="s">
        <v>410</v>
      </c>
      <c r="D7267" s="164">
        <v>0.04</v>
      </c>
    </row>
    <row r="7268" spans="1:4">
      <c r="A7268" s="17" t="s">
        <v>8</v>
      </c>
      <c r="B7268" s="77" t="s">
        <v>1153</v>
      </c>
      <c r="C7268" s="77">
        <f ca="1">IFERROR(__xludf.DUMMYFUNCTION("""COMPUTED_VALUE"""),10)</f>
        <v>10</v>
      </c>
      <c r="D7268" s="186">
        <f ca="1">IFERROR(__xludf.DUMMYFUNCTION("""COMPUTED_VALUE"""),1.69399999999999)</f>
        <v>1.69399999999999</v>
      </c>
    </row>
    <row r="7269" spans="1:4">
      <c r="A7269" s="17" t="s">
        <v>8</v>
      </c>
      <c r="B7269" s="77" t="s">
        <v>1153</v>
      </c>
      <c r="C7269" s="77">
        <f ca="1">IFERROR(__xludf.DUMMYFUNCTION("""COMPUTED_VALUE"""),14)</f>
        <v>14</v>
      </c>
      <c r="D7269" s="186">
        <v>3.2</v>
      </c>
    </row>
    <row r="7270" spans="1:4">
      <c r="A7270" s="17" t="s">
        <v>8</v>
      </c>
      <c r="B7270" s="77" t="s">
        <v>1153</v>
      </c>
      <c r="C7270" s="77">
        <f ca="1">IFERROR(__xludf.DUMMYFUNCTION("""COMPUTED_VALUE"""),15)</f>
        <v>15</v>
      </c>
      <c r="D7270" s="186">
        <v>5.2</v>
      </c>
    </row>
    <row r="7271" spans="1:4">
      <c r="A7271" s="17" t="s">
        <v>8</v>
      </c>
      <c r="B7271" s="77" t="s">
        <v>1153</v>
      </c>
      <c r="C7271" s="77">
        <f ca="1">IFERROR(__xludf.DUMMYFUNCTION("""COMPUTED_VALUE"""),16)</f>
        <v>16</v>
      </c>
      <c r="D7271" s="186">
        <f ca="1">IFERROR(__xludf.DUMMYFUNCTION("""COMPUTED_VALUE"""),3.978)</f>
        <v>3.9780000000000002</v>
      </c>
    </row>
    <row r="7272" spans="1:4">
      <c r="A7272" s="17" t="s">
        <v>8</v>
      </c>
      <c r="B7272" s="77" t="s">
        <v>1153</v>
      </c>
      <c r="C7272" s="77">
        <f ca="1">IFERROR(__xludf.DUMMYFUNCTION("""COMPUTED_VALUE"""),18)</f>
        <v>18</v>
      </c>
      <c r="D7272" s="186">
        <f ca="1">IFERROR(__xludf.DUMMYFUNCTION("""COMPUTED_VALUE"""),0.756)</f>
        <v>0.75600000000000001</v>
      </c>
    </row>
    <row r="7273" spans="1:4">
      <c r="A7273" s="17" t="s">
        <v>8</v>
      </c>
      <c r="B7273" s="77" t="s">
        <v>1153</v>
      </c>
      <c r="C7273" s="77">
        <f ca="1">IFERROR(__xludf.DUMMYFUNCTION("""COMPUTED_VALUE"""),20)</f>
        <v>20</v>
      </c>
      <c r="D7273" s="186">
        <f ca="1">IFERROR(__xludf.DUMMYFUNCTION("""COMPUTED_VALUE"""),2.2)</f>
        <v>2.2000000000000002</v>
      </c>
    </row>
    <row r="7274" spans="1:4">
      <c r="A7274" s="17" t="s">
        <v>8</v>
      </c>
      <c r="B7274" s="77" t="s">
        <v>1153</v>
      </c>
      <c r="C7274" s="77">
        <f ca="1">IFERROR(__xludf.DUMMYFUNCTION("""COMPUTED_VALUE"""),22)</f>
        <v>22</v>
      </c>
      <c r="D7274" s="186">
        <f ca="1">IFERROR(__xludf.DUMMYFUNCTION("""COMPUTED_VALUE"""),1.71)</f>
        <v>1.71</v>
      </c>
    </row>
    <row r="7275" spans="1:4">
      <c r="A7275" s="17" t="s">
        <v>8</v>
      </c>
      <c r="B7275" s="77" t="s">
        <v>1153</v>
      </c>
      <c r="C7275" s="77">
        <f ca="1">IFERROR(__xludf.DUMMYFUNCTION("""COMPUTED_VALUE"""),26)</f>
        <v>26</v>
      </c>
      <c r="D7275" s="186">
        <f ca="1">IFERROR(__xludf.DUMMYFUNCTION("""COMPUTED_VALUE"""),2.86)</f>
        <v>2.86</v>
      </c>
    </row>
    <row r="7276" spans="1:4">
      <c r="A7276" s="17" t="s">
        <v>8</v>
      </c>
      <c r="B7276" s="77" t="s">
        <v>1153</v>
      </c>
      <c r="C7276" s="77">
        <f ca="1">IFERROR(__xludf.DUMMYFUNCTION("""COMPUTED_VALUE"""),28)</f>
        <v>28</v>
      </c>
      <c r="D7276" s="186">
        <f ca="1">IFERROR(__xludf.DUMMYFUNCTION("""COMPUTED_VALUE"""),2.843)</f>
        <v>2.843</v>
      </c>
    </row>
    <row r="7277" spans="1:4">
      <c r="A7277" s="17" t="s">
        <v>8</v>
      </c>
      <c r="B7277" s="77" t="s">
        <v>1153</v>
      </c>
      <c r="C7277" s="77">
        <f ca="1">IFERROR(__xludf.DUMMYFUNCTION("""COMPUTED_VALUE"""),30)</f>
        <v>30</v>
      </c>
      <c r="D7277" s="186">
        <f ca="1">IFERROR(__xludf.DUMMYFUNCTION("""COMPUTED_VALUE"""),3.03)</f>
        <v>3.03</v>
      </c>
    </row>
    <row r="7278" spans="1:4">
      <c r="A7278" s="17" t="s">
        <v>8</v>
      </c>
      <c r="B7278" s="77" t="s">
        <v>1153</v>
      </c>
      <c r="C7278" s="77">
        <f ca="1">IFERROR(__xludf.DUMMYFUNCTION("""COMPUTED_VALUE"""),32)</f>
        <v>32</v>
      </c>
      <c r="D7278" s="186">
        <f ca="1">IFERROR(__xludf.DUMMYFUNCTION("""COMPUTED_VALUE"""),2.34899999999999)</f>
        <v>2.34899999999999</v>
      </c>
    </row>
    <row r="7279" spans="1:4">
      <c r="A7279" s="17" t="s">
        <v>8</v>
      </c>
      <c r="B7279" s="77" t="s">
        <v>1153</v>
      </c>
      <c r="C7279" s="77">
        <f ca="1">IFERROR(__xludf.DUMMYFUNCTION("""COMPUTED_VALUE"""),36)</f>
        <v>36</v>
      </c>
      <c r="D7279" s="186">
        <f ca="1">IFERROR(__xludf.DUMMYFUNCTION("""COMPUTED_VALUE"""),3.56299999999999)</f>
        <v>3.56299999999999</v>
      </c>
    </row>
    <row r="7280" spans="1:4">
      <c r="A7280" s="17" t="s">
        <v>8</v>
      </c>
      <c r="B7280" s="77" t="s">
        <v>1153</v>
      </c>
      <c r="C7280" s="77">
        <f ca="1">IFERROR(__xludf.DUMMYFUNCTION("""COMPUTED_VALUE"""),40)</f>
        <v>40</v>
      </c>
      <c r="D7280" s="186">
        <f ca="1">IFERROR(__xludf.DUMMYFUNCTION("""COMPUTED_VALUE"""),1.80299999999999)</f>
        <v>1.8029999999999899</v>
      </c>
    </row>
    <row r="7281" spans="1:4">
      <c r="A7281" s="17" t="s">
        <v>8</v>
      </c>
      <c r="B7281" s="77" t="s">
        <v>1153</v>
      </c>
      <c r="C7281" s="77">
        <f ca="1">IFERROR(__xludf.DUMMYFUNCTION("""COMPUTED_VALUE"""),45)</f>
        <v>45</v>
      </c>
      <c r="D7281" s="186">
        <f ca="1">IFERROR(__xludf.DUMMYFUNCTION("""COMPUTED_VALUE"""),4.5)</f>
        <v>4.5</v>
      </c>
    </row>
    <row r="7282" spans="1:4">
      <c r="A7282" s="17" t="s">
        <v>8</v>
      </c>
      <c r="B7282" s="77" t="s">
        <v>1153</v>
      </c>
      <c r="C7282" s="77">
        <f ca="1">IFERROR(__xludf.DUMMYFUNCTION("""COMPUTED_VALUE"""),50)</f>
        <v>50</v>
      </c>
      <c r="D7282" s="186">
        <f ca="1">IFERROR(__xludf.DUMMYFUNCTION("""COMPUTED_VALUE"""),5)</f>
        <v>5</v>
      </c>
    </row>
    <row r="7283" spans="1:4">
      <c r="A7283" s="17" t="s">
        <v>8</v>
      </c>
      <c r="B7283" s="77" t="s">
        <v>1153</v>
      </c>
      <c r="C7283" s="77">
        <f ca="1">IFERROR(__xludf.DUMMYFUNCTION("""COMPUTED_VALUE"""),56)</f>
        <v>56</v>
      </c>
      <c r="D7283" s="186">
        <f ca="1">IFERROR(__xludf.DUMMYFUNCTION("""COMPUTED_VALUE"""),4.39)</f>
        <v>4.3899999999999997</v>
      </c>
    </row>
    <row r="7284" spans="1:4">
      <c r="A7284" s="17" t="s">
        <v>8</v>
      </c>
      <c r="B7284" s="77" t="s">
        <v>1153</v>
      </c>
      <c r="C7284" s="77">
        <f ca="1">IFERROR(__xludf.DUMMYFUNCTION("""COMPUTED_VALUE"""),60)</f>
        <v>60</v>
      </c>
      <c r="D7284" s="186">
        <f ca="1">IFERROR(__xludf.DUMMYFUNCTION("""COMPUTED_VALUE"""),5)</f>
        <v>5</v>
      </c>
    </row>
    <row r="7285" spans="1:4">
      <c r="A7285" s="17" t="s">
        <v>8</v>
      </c>
      <c r="B7285" s="77" t="s">
        <v>1153</v>
      </c>
      <c r="C7285" s="77">
        <f ca="1">IFERROR(__xludf.DUMMYFUNCTION("""COMPUTED_VALUE"""),65)</f>
        <v>65</v>
      </c>
      <c r="D7285" s="186">
        <v>4.7</v>
      </c>
    </row>
    <row r="7286" spans="1:4">
      <c r="A7286" s="17" t="s">
        <v>8</v>
      </c>
      <c r="B7286" s="77" t="s">
        <v>1153</v>
      </c>
      <c r="C7286" s="77">
        <f ca="1">IFERROR(__xludf.DUMMYFUNCTION("""COMPUTED_VALUE"""),70)</f>
        <v>70</v>
      </c>
      <c r="D7286" s="186">
        <f ca="1">IFERROR(__xludf.DUMMYFUNCTION("""COMPUTED_VALUE"""),5)</f>
        <v>5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IFERROR(__xludf.DUMMYFUNCTION("""COMPUTED_VALUE"""),75)</f>
        <v>75</v>
      </c>
      <c r="D7287" s="186">
        <f ca="1">IFERROR(__xludf.DUMMYFUNCTION("""COMPUTED_VALUE"""),3.06)</f>
        <v>3.06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IFERROR(__xludf.DUMMYFUNCTION("""COMPUTED_VALUE"""),75)</f>
        <v>75</v>
      </c>
      <c r="D7288" s="186">
        <f ca="1">IFERROR(__xludf.DUMMYFUNCTION("""COMPUTED_VALUE"""),0.0190000000000001)</f>
        <v>1.90000000000001E-2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IFERROR(__xludf.DUMMYFUNCTION("""COMPUTED_VALUE"""),80)</f>
        <v>80</v>
      </c>
      <c r="D7289" s="186">
        <f ca="1">IFERROR(__xludf.DUMMYFUNCTION("""COMPUTED_VALUE"""),5)</f>
        <v>5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IFERROR(__xludf.DUMMYFUNCTION("""COMPUTED_VALUE"""),85)</f>
        <v>85</v>
      </c>
      <c r="D7290" s="186">
        <f ca="1">IFERROR(__xludf.DUMMYFUNCTION("""COMPUTED_VALUE"""),4.62)</f>
        <v>4.62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IFERROR(__xludf.DUMMYFUNCTION("""COMPUTED_VALUE"""),90)</f>
        <v>90</v>
      </c>
      <c r="D7291" s="186">
        <f ca="1">IFERROR(__xludf.DUMMYFUNCTION("""COMPUTED_VALUE"""),5.04)</f>
        <v>5.04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IFERROR(__xludf.DUMMYFUNCTION("""COMPUTED_VALUE"""),95)</f>
        <v>95</v>
      </c>
      <c r="D7292" s="186">
        <f ca="1">IFERROR(__xludf.DUMMYFUNCTION("""COMPUTED_VALUE"""),5.22)</f>
        <v>5.22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IFERROR(__xludf.DUMMYFUNCTION("""COMPUTED_VALUE"""),100)</f>
        <v>100</v>
      </c>
      <c r="D7293" s="186">
        <f ca="1">IFERROR(__xludf.DUMMYFUNCTION("""COMPUTED_VALUE"""),5)</f>
        <v>5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IFERROR(__xludf.DUMMYFUNCTION("""COMPUTED_VALUE"""),105)</f>
        <v>105</v>
      </c>
      <c r="D7294" s="186">
        <f ca="1">IFERROR(__xludf.DUMMYFUNCTION("""COMPUTED_VALUE"""),5)</f>
        <v>5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IFERROR(__xludf.DUMMYFUNCTION("""COMPUTED_VALUE"""),110)</f>
        <v>110</v>
      </c>
      <c r="D7295" s="186">
        <f ca="1">IFERROR(__xludf.DUMMYFUNCTION("""COMPUTED_VALUE"""),10)</f>
        <v>10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IFERROR(__xludf.DUMMYFUNCTION("""COMPUTED_VALUE"""),115)</f>
        <v>115</v>
      </c>
      <c r="D7296" s="186">
        <f ca="1">IFERROR(__xludf.DUMMYFUNCTION("""COMPUTED_VALUE"""),5)</f>
        <v>5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IFERROR(__xludf.DUMMYFUNCTION("""COMPUTED_VALUE"""),120)</f>
        <v>120</v>
      </c>
      <c r="D7297" s="186">
        <f ca="1">IFERROR(__xludf.DUMMYFUNCTION("""COMPUTED_VALUE"""),3.44)</f>
        <v>3.44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IFERROR(__xludf.DUMMYFUNCTION("""COMPUTED_VALUE"""),125)</f>
        <v>125</v>
      </c>
      <c r="D7298" s="186">
        <f ca="1">IFERROR(__xludf.DUMMYFUNCTION("""COMPUTED_VALUE"""),5)</f>
        <v>5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IFERROR(__xludf.DUMMYFUNCTION("""COMPUTED_VALUE"""),130)</f>
        <v>130</v>
      </c>
      <c r="D7299" s="186">
        <f ca="1">IFERROR(__xludf.DUMMYFUNCTION("""COMPUTED_VALUE"""),5)</f>
        <v>5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IFERROR(__xludf.DUMMYFUNCTION("""COMPUTED_VALUE"""),140)</f>
        <v>140</v>
      </c>
      <c r="D7300" s="186">
        <f ca="1">IFERROR(__xludf.DUMMYFUNCTION("""COMPUTED_VALUE"""),4.691)</f>
        <v>4.6909999999999998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IFERROR(__xludf.DUMMYFUNCTION("""COMPUTED_VALUE"""),150)</f>
        <v>150</v>
      </c>
      <c r="D7301" s="186">
        <f ca="1">IFERROR(__xludf.DUMMYFUNCTION("""COMPUTED_VALUE"""),2.4)</f>
        <v>2.4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IFERROR(__xludf.DUMMYFUNCTION("""COMPUTED_VALUE"""),160)</f>
        <v>160</v>
      </c>
      <c r="D7302" s="186">
        <v>5.2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IFERROR(__xludf.DUMMYFUNCTION("""COMPUTED_VALUE"""),170)</f>
        <v>170</v>
      </c>
      <c r="D7303" s="186">
        <f ca="1">IFERROR(__xludf.DUMMYFUNCTION("""COMPUTED_VALUE"""),4.191)</f>
        <v>4.1909999999999998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IFERROR(__xludf.DUMMYFUNCTION("""COMPUTED_VALUE"""),180)</f>
        <v>180</v>
      </c>
      <c r="D7304" s="186">
        <f ca="1">IFERROR(__xludf.DUMMYFUNCTION("""COMPUTED_VALUE"""),4.544)</f>
        <v>4.5439999999999996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IFERROR(__xludf.DUMMYFUNCTION("""COMPUTED_VALUE"""),190)</f>
        <v>190</v>
      </c>
      <c r="D7305" s="186">
        <f ca="1">IFERROR(__xludf.DUMMYFUNCTION("""COMPUTED_VALUE"""),7.226)</f>
        <v>7.226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IFERROR(__xludf.DUMMYFUNCTION("""COMPUTED_VALUE"""),200)</f>
        <v>200</v>
      </c>
      <c r="D7306" s="186">
        <v>4.5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IFERROR(__xludf.DUMMYFUNCTION("""COMPUTED_VALUE"""),210)</f>
        <v>210</v>
      </c>
      <c r="D7307" s="186">
        <f ca="1">IFERROR(__xludf.DUMMYFUNCTION("""COMPUTED_VALUE"""),7.5)</f>
        <v>7.5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IFERROR(__xludf.DUMMYFUNCTION("""COMPUTED_VALUE"""),220)</f>
        <v>220</v>
      </c>
      <c r="D7308" s="186">
        <f ca="1">IFERROR(__xludf.DUMMYFUNCTION("""COMPUTED_VALUE"""),10.85)</f>
        <v>10.85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IFERROR(__xludf.DUMMYFUNCTION("""COMPUTED_VALUE"""),230)</f>
        <v>230</v>
      </c>
      <c r="D7309" s="186">
        <f ca="1">IFERROR(__xludf.DUMMYFUNCTION("""COMPUTED_VALUE"""),10)</f>
        <v>10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IFERROR(__xludf.DUMMYFUNCTION("""COMPUTED_VALUE"""),240)</f>
        <v>240</v>
      </c>
      <c r="D7310" s="186">
        <f ca="1">IFERROR(__xludf.DUMMYFUNCTION("""COMPUTED_VALUE"""),3.48)</f>
        <v>3.48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IFERROR(__xludf.DUMMYFUNCTION("""COMPUTED_VALUE"""),250)</f>
        <v>250</v>
      </c>
      <c r="D7311" s="186">
        <f ca="1">IFERROR(__xludf.DUMMYFUNCTION("""COMPUTED_VALUE"""),5)</f>
        <v>5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IFERROR(__xludf.DUMMYFUNCTION("""COMPUTED_VALUE"""),270)</f>
        <v>270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IFERROR(__xludf.DUMMYFUNCTION("""COMPUTED_VALUE"""),280)</f>
        <v>280</v>
      </c>
      <c r="D7313" s="186">
        <v>4.2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IFERROR(__xludf.DUMMYFUNCTION("""COMPUTED_VALUE"""),300)</f>
        <v>300</v>
      </c>
      <c r="D7314" s="186">
        <f ca="1">IFERROR(__xludf.DUMMYFUNCTION("""COMPUTED_VALUE"""),5)</f>
        <v>5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IFERROR(__xludf.DUMMYFUNCTION("""COMPUTED_VALUE"""),320)</f>
        <v>320</v>
      </c>
      <c r="D7315" s="186">
        <f ca="1">IFERROR(__xludf.DUMMYFUNCTION("""COMPUTED_VALUE"""),1.344)</f>
        <v>1.3440000000000001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IFERROR(__xludf.DUMMYFUNCTION("""COMPUTED_VALUE"""),350)</f>
        <v>350</v>
      </c>
      <c r="D7316" s="186">
        <f ca="1">IFERROR(__xludf.DUMMYFUNCTION("""COMPUTED_VALUE"""),4.447)</f>
        <v>4.4470000000000001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IFERROR(__xludf.DUMMYFUNCTION("""COMPUTED_VALUE"""),360)</f>
        <v>360</v>
      </c>
      <c r="D7317" s="186">
        <f ca="1">IFERROR(__xludf.DUMMYFUNCTION("""COMPUTED_VALUE"""),3.79)</f>
        <v>3.79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IFERROR(__xludf.DUMMYFUNCTION("""COMPUTED_VALUE"""),380)</f>
        <v>380</v>
      </c>
      <c r="D7318" s="186">
        <f ca="1">IFERROR(__xludf.DUMMYFUNCTION("""COMPUTED_VALUE"""),3.91)</f>
        <v>3.91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IFERROR(__xludf.DUMMYFUNCTION("""COMPUTED_VALUE"""),400)</f>
        <v>400</v>
      </c>
      <c r="D7319" s="186">
        <f ca="1">IFERROR(__xludf.DUMMYFUNCTION("""COMPUTED_VALUE"""),5.88)</f>
        <v>5.88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IFERROR(__xludf.DUMMYFUNCTION("""COMPUTED_VALUE"""),415)</f>
        <v>415</v>
      </c>
      <c r="D7320" s="186">
        <f ca="1">IFERROR(__xludf.DUMMYFUNCTION("""COMPUTED_VALUE"""),2.41)</f>
        <v>2.41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IFERROR(__xludf.DUMMYFUNCTION("""COMPUTED_VALUE"""),420)</f>
        <v>420</v>
      </c>
      <c r="D7321" s="186">
        <f ca="1">IFERROR(__xludf.DUMMYFUNCTION("""COMPUTED_VALUE"""),5.7)</f>
        <v>5.7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IFERROR(__xludf.DUMMYFUNCTION("""COMPUTED_VALUE"""),450)</f>
        <v>450</v>
      </c>
      <c r="D7322" s="186">
        <f ca="1">IFERROR(__xludf.DUMMYFUNCTION("""COMPUTED_VALUE"""),1.266)</f>
        <v>1.266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IFERROR(__xludf.DUMMYFUNCTION("""COMPUTED_VALUE"""),480)</f>
        <v>480</v>
      </c>
      <c r="D7323" s="186">
        <f ca="1">IFERROR(__xludf.DUMMYFUNCTION("""COMPUTED_VALUE"""),1.853)</f>
        <v>1.853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IFERROR(__xludf.DUMMYFUNCTION("""COMPUTED_VALUE"""),500)</f>
        <v>500</v>
      </c>
      <c r="D7324" s="186">
        <f ca="1">IFERROR(__xludf.DUMMYFUNCTION("""COMPUTED_VALUE"""),4.843)</f>
        <v>4.843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IFERROR(__xludf.DUMMYFUNCTION("""COMPUTED_VALUE"""),520)</f>
        <v>520</v>
      </c>
      <c r="D7325" s="186">
        <f ca="1">IFERROR(__xludf.DUMMYFUNCTION("""COMPUTED_VALUE"""),5.69)</f>
        <v>5.69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IFERROR(__xludf.DUMMYFUNCTION("""COMPUTED_VALUE"""),550)</f>
        <v>550</v>
      </c>
      <c r="D7326" s="186">
        <f ca="1">IFERROR(__xludf.DUMMYFUNCTION("""COMPUTED_VALUE"""),0.461999999999999)</f>
        <v>0.46199999999999902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IFERROR(__xludf.DUMMYFUNCTION("""COMPUTED_VALUE"""),600)</f>
        <v>600</v>
      </c>
      <c r="D7327" s="186">
        <f ca="1">IFERROR(__xludf.DUMMYFUNCTION("""COMPUTED_VALUE"""),4.989)</f>
        <v>4.9889999999999999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IFERROR(__xludf.DUMMYFUNCTION("""COMPUTED_VALUE"""),700)</f>
        <v>700</v>
      </c>
      <c r="D7328" s="186">
        <f ca="1">IFERROR(__xludf.DUMMYFUNCTION("""COMPUTED_VALUE"""),5.016)</f>
        <v>5.016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IFERROR(__xludf.DUMMYFUNCTION("""COMPUTED_VALUE"""),680)</f>
        <v>680</v>
      </c>
      <c r="D7329" s="186">
        <f ca="1">IFERROR(__xludf.DUMMYFUNCTION("""COMPUTED_VALUE"""),0.501)</f>
        <v>0.501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IFERROR(__xludf.DUMMYFUNCTION("""COMPUTED_VALUE"""),750)</f>
        <v>750</v>
      </c>
      <c r="D7330" s="186">
        <f ca="1">IFERROR(__xludf.DUMMYFUNCTION("""COMPUTED_VALUE"""),4.757)</f>
        <v>4.7569999999999997</v>
      </c>
    </row>
    <row r="7331" spans="1:4">
      <c r="A7331" s="33" t="s">
        <v>18</v>
      </c>
      <c r="B7331" s="33" t="s">
        <v>1154</v>
      </c>
      <c r="C7331" s="33">
        <v>10</v>
      </c>
      <c r="D7331" s="33">
        <v>0.5</v>
      </c>
    </row>
    <row r="7332" spans="1:4">
      <c r="A7332" s="33" t="s">
        <v>18</v>
      </c>
      <c r="B7332" s="33" t="s">
        <v>1154</v>
      </c>
      <c r="C7332" s="33">
        <v>15</v>
      </c>
      <c r="D7332" s="33">
        <v>0.7</v>
      </c>
    </row>
    <row r="7333" spans="1:4">
      <c r="A7333" s="33" t="s">
        <v>18</v>
      </c>
      <c r="B7333" s="33" t="s">
        <v>1154</v>
      </c>
      <c r="C7333" s="33">
        <v>20</v>
      </c>
      <c r="D7333" s="33">
        <v>1.5</v>
      </c>
    </row>
    <row r="7334" spans="1:4">
      <c r="A7334" s="33" t="s">
        <v>18</v>
      </c>
      <c r="B7334" s="33" t="s">
        <v>1154</v>
      </c>
      <c r="C7334" s="33">
        <v>25</v>
      </c>
      <c r="D7334" s="33">
        <v>1.8</v>
      </c>
    </row>
    <row r="7335" spans="1:4">
      <c r="A7335" s="33" t="s">
        <v>18</v>
      </c>
      <c r="B7335" s="33" t="s">
        <v>1154</v>
      </c>
      <c r="C7335" s="33">
        <v>30</v>
      </c>
      <c r="D7335" s="33">
        <v>1.5</v>
      </c>
    </row>
    <row r="7336" spans="1:4">
      <c r="A7336" s="33" t="s">
        <v>18</v>
      </c>
      <c r="B7336" s="33" t="s">
        <v>1154</v>
      </c>
      <c r="C7336" s="33">
        <v>36</v>
      </c>
      <c r="D7336" s="33">
        <v>1.6</v>
      </c>
    </row>
    <row r="7337" spans="1:4">
      <c r="A7337" s="33" t="s">
        <v>18</v>
      </c>
      <c r="B7337" s="33" t="s">
        <v>1154</v>
      </c>
      <c r="C7337" s="33">
        <v>40</v>
      </c>
      <c r="D7337" s="33">
        <v>2.4</v>
      </c>
    </row>
    <row r="7338" spans="1:4">
      <c r="A7338" s="33" t="s">
        <v>18</v>
      </c>
      <c r="B7338" s="33" t="s">
        <v>1154</v>
      </c>
      <c r="C7338" s="33">
        <v>45</v>
      </c>
      <c r="D7338" s="33">
        <v>1.7</v>
      </c>
    </row>
    <row r="7339" spans="1:4">
      <c r="A7339" s="33" t="s">
        <v>18</v>
      </c>
      <c r="B7339" s="33" t="s">
        <v>1154</v>
      </c>
      <c r="C7339" s="33">
        <v>50</v>
      </c>
      <c r="D7339" s="33">
        <v>1.6</v>
      </c>
    </row>
    <row r="7340" spans="1:4">
      <c r="A7340" s="33" t="s">
        <v>18</v>
      </c>
      <c r="B7340" s="33" t="s">
        <v>1154</v>
      </c>
      <c r="C7340" s="33">
        <v>56</v>
      </c>
      <c r="D7340" s="33">
        <v>1.6</v>
      </c>
    </row>
    <row r="7341" spans="1:4">
      <c r="A7341" s="33" t="s">
        <v>18</v>
      </c>
      <c r="B7341" s="33" t="s">
        <v>1154</v>
      </c>
      <c r="C7341" s="33">
        <v>60</v>
      </c>
      <c r="D7341" s="33">
        <v>2.9</v>
      </c>
    </row>
    <row r="7342" spans="1:4">
      <c r="A7342" s="33" t="s">
        <v>18</v>
      </c>
      <c r="B7342" s="33" t="s">
        <v>1154</v>
      </c>
      <c r="C7342" s="33">
        <v>65</v>
      </c>
      <c r="D7342" s="33">
        <v>3</v>
      </c>
    </row>
    <row r="7343" spans="1:4">
      <c r="A7343" s="33" t="s">
        <v>18</v>
      </c>
      <c r="B7343" s="33" t="s">
        <v>1154</v>
      </c>
      <c r="C7343" s="33">
        <v>70</v>
      </c>
      <c r="D7343" s="33">
        <v>3</v>
      </c>
    </row>
    <row r="7344" spans="1:4">
      <c r="A7344" s="33" t="s">
        <v>18</v>
      </c>
      <c r="B7344" s="33" t="s">
        <v>1154</v>
      </c>
      <c r="C7344" s="33">
        <v>75</v>
      </c>
      <c r="D7344" s="33">
        <v>1.4</v>
      </c>
    </row>
    <row r="7345" spans="1:4">
      <c r="A7345" s="33" t="s">
        <v>18</v>
      </c>
      <c r="B7345" s="33" t="s">
        <v>1154</v>
      </c>
      <c r="C7345" s="33">
        <v>80</v>
      </c>
      <c r="D7345" s="33">
        <v>1.2</v>
      </c>
    </row>
    <row r="7346" spans="1:4">
      <c r="A7346" s="33" t="s">
        <v>18</v>
      </c>
      <c r="B7346" s="33" t="s">
        <v>1154</v>
      </c>
      <c r="C7346" s="33">
        <v>85</v>
      </c>
      <c r="D7346" s="33">
        <v>3.8</v>
      </c>
    </row>
    <row r="7347" spans="1:4">
      <c r="A7347" s="33" t="s">
        <v>18</v>
      </c>
      <c r="B7347" s="33" t="s">
        <v>1154</v>
      </c>
      <c r="C7347" s="33">
        <v>90</v>
      </c>
      <c r="D7347" s="33">
        <v>3</v>
      </c>
    </row>
    <row r="7348" spans="1:4">
      <c r="A7348" s="33" t="s">
        <v>18</v>
      </c>
      <c r="B7348" s="33" t="s">
        <v>1154</v>
      </c>
      <c r="C7348" s="33">
        <v>100</v>
      </c>
      <c r="D7348" s="33">
        <v>3</v>
      </c>
    </row>
    <row r="7349" spans="1:4">
      <c r="A7349" s="33" t="s">
        <v>18</v>
      </c>
      <c r="B7349" s="33" t="s">
        <v>1154</v>
      </c>
      <c r="C7349" s="33">
        <v>110</v>
      </c>
      <c r="D7349" s="33">
        <v>3.5</v>
      </c>
    </row>
    <row r="7350" spans="1:4">
      <c r="A7350" s="33" t="s">
        <v>18</v>
      </c>
      <c r="B7350" s="33" t="s">
        <v>1154</v>
      </c>
      <c r="C7350" s="33">
        <v>120</v>
      </c>
      <c r="D7350" s="33">
        <v>4.0999999999999996</v>
      </c>
    </row>
    <row r="7351" spans="1:4">
      <c r="A7351" s="33" t="s">
        <v>18</v>
      </c>
      <c r="B7351" s="33" t="s">
        <v>1154</v>
      </c>
      <c r="C7351" s="33">
        <v>130</v>
      </c>
      <c r="D7351" s="33">
        <v>2.5</v>
      </c>
    </row>
    <row r="7352" spans="1:4">
      <c r="A7352" s="33" t="s">
        <v>18</v>
      </c>
      <c r="B7352" s="33" t="s">
        <v>1154</v>
      </c>
      <c r="C7352" s="33">
        <v>140</v>
      </c>
      <c r="D7352" s="33">
        <v>2.2999999999999998</v>
      </c>
    </row>
    <row r="7353" spans="1:4">
      <c r="A7353" s="33" t="s">
        <v>18</v>
      </c>
      <c r="B7353" s="33" t="s">
        <v>1154</v>
      </c>
      <c r="C7353" s="33">
        <v>150</v>
      </c>
      <c r="D7353" s="33">
        <v>2.9</v>
      </c>
    </row>
    <row r="7354" spans="1:4">
      <c r="A7354" s="33" t="s">
        <v>18</v>
      </c>
      <c r="B7354" s="33" t="s">
        <v>1154</v>
      </c>
      <c r="C7354" s="33">
        <v>160</v>
      </c>
      <c r="D7354" s="33">
        <v>2.5</v>
      </c>
    </row>
    <row r="7355" spans="1:4">
      <c r="A7355" s="33" t="s">
        <v>18</v>
      </c>
      <c r="B7355" s="33" t="s">
        <v>1154</v>
      </c>
      <c r="C7355" s="33">
        <v>170</v>
      </c>
      <c r="D7355" s="33">
        <v>4.0999999999999996</v>
      </c>
    </row>
    <row r="7356" spans="1:4">
      <c r="A7356" s="33" t="s">
        <v>18</v>
      </c>
      <c r="B7356" s="33" t="s">
        <v>1154</v>
      </c>
      <c r="C7356" s="33">
        <v>180</v>
      </c>
      <c r="D7356" s="33">
        <v>2.4</v>
      </c>
    </row>
    <row r="7357" spans="1:4">
      <c r="A7357" s="33" t="s">
        <v>18</v>
      </c>
      <c r="B7357" s="33" t="s">
        <v>1154</v>
      </c>
      <c r="C7357" s="33">
        <v>190</v>
      </c>
      <c r="D7357" s="33">
        <v>2.6</v>
      </c>
    </row>
    <row r="7358" spans="1:4">
      <c r="A7358" s="33" t="s">
        <v>18</v>
      </c>
      <c r="B7358" s="33" t="s">
        <v>1154</v>
      </c>
      <c r="C7358" s="33">
        <v>200</v>
      </c>
      <c r="D7358" s="33">
        <v>2.7</v>
      </c>
    </row>
    <row r="7359" spans="1:4">
      <c r="A7359" s="33" t="s">
        <v>18</v>
      </c>
      <c r="B7359" s="33" t="s">
        <v>1154</v>
      </c>
      <c r="C7359" s="33">
        <v>220</v>
      </c>
      <c r="D7359" s="33">
        <v>1.2</v>
      </c>
    </row>
    <row r="7360" spans="1:4">
      <c r="A7360" s="33" t="s">
        <v>18</v>
      </c>
      <c r="B7360" s="33" t="s">
        <v>1154</v>
      </c>
      <c r="C7360" s="33">
        <v>230</v>
      </c>
      <c r="D7360" s="33">
        <v>0.3</v>
      </c>
    </row>
    <row r="7361" spans="1:4">
      <c r="A7361" s="33" t="s">
        <v>18</v>
      </c>
      <c r="B7361" s="33" t="s">
        <v>1154</v>
      </c>
      <c r="C7361" s="33">
        <v>270</v>
      </c>
      <c r="D7361" s="33">
        <v>2.4</v>
      </c>
    </row>
    <row r="7362" spans="1:4">
      <c r="A7362" s="33" t="s">
        <v>18</v>
      </c>
      <c r="B7362" s="33" t="s">
        <v>1154</v>
      </c>
      <c r="C7362" s="33">
        <v>280</v>
      </c>
      <c r="D7362" s="33">
        <v>2.2999999999999998</v>
      </c>
    </row>
    <row r="7363" spans="1:4">
      <c r="A7363" s="33" t="s">
        <v>18</v>
      </c>
      <c r="B7363" s="33" t="s">
        <v>1154</v>
      </c>
      <c r="C7363" s="33">
        <v>300</v>
      </c>
      <c r="D7363" s="33">
        <v>4.2</v>
      </c>
    </row>
    <row r="7364" spans="1:4">
      <c r="A7364" s="33" t="s">
        <v>18</v>
      </c>
      <c r="B7364" s="33" t="s">
        <v>1154</v>
      </c>
      <c r="C7364" s="33">
        <v>320</v>
      </c>
      <c r="D7364" s="33">
        <v>4.0999999999999996</v>
      </c>
    </row>
    <row r="7365" spans="1:4">
      <c r="A7365" s="33" t="s">
        <v>18</v>
      </c>
      <c r="B7365" s="33" t="s">
        <v>1154</v>
      </c>
      <c r="C7365" s="33">
        <v>340</v>
      </c>
      <c r="D7365" s="33">
        <v>1.1000000000000001</v>
      </c>
    </row>
    <row r="7366" spans="1:4">
      <c r="A7366" s="33" t="s">
        <v>18</v>
      </c>
      <c r="B7366" s="33" t="s">
        <v>1154</v>
      </c>
      <c r="C7366" s="33">
        <v>350</v>
      </c>
      <c r="D7366" s="33">
        <v>2.8</v>
      </c>
    </row>
    <row r="7367" spans="1:4">
      <c r="A7367" s="33" t="s">
        <v>18</v>
      </c>
      <c r="B7367" s="33" t="s">
        <v>1154</v>
      </c>
      <c r="C7367" s="33">
        <v>360</v>
      </c>
      <c r="D7367" s="33">
        <v>1.5</v>
      </c>
    </row>
    <row r="7368" spans="1:4">
      <c r="A7368" s="33" t="s">
        <v>18</v>
      </c>
      <c r="B7368" s="33" t="s">
        <v>1154</v>
      </c>
      <c r="C7368" s="33">
        <v>380</v>
      </c>
      <c r="D7368" s="33">
        <v>3.4</v>
      </c>
    </row>
    <row r="7369" spans="1:4">
      <c r="A7369" s="33" t="s">
        <v>18</v>
      </c>
      <c r="B7369" s="33" t="s">
        <v>1154</v>
      </c>
      <c r="C7369" s="33">
        <v>400</v>
      </c>
      <c r="D7369" s="33">
        <v>4.5</v>
      </c>
    </row>
    <row r="7370" spans="1:4">
      <c r="A7370" s="33" t="s">
        <v>18</v>
      </c>
      <c r="B7370" s="33" t="s">
        <v>1154</v>
      </c>
      <c r="C7370" s="33">
        <v>430</v>
      </c>
      <c r="D7370" s="33">
        <v>2.2000000000000002</v>
      </c>
    </row>
    <row r="7371" spans="1:4">
      <c r="A7371" s="33" t="s">
        <v>18</v>
      </c>
      <c r="B7371" s="33" t="s">
        <v>1154</v>
      </c>
      <c r="C7371" s="33">
        <v>450</v>
      </c>
      <c r="D7371" s="33">
        <v>5.3</v>
      </c>
    </row>
    <row r="7372" spans="1:4">
      <c r="A7372" s="33" t="s">
        <v>18</v>
      </c>
      <c r="B7372" s="33" t="s">
        <v>1154</v>
      </c>
      <c r="C7372" s="33">
        <v>480</v>
      </c>
      <c r="D7372" s="33">
        <v>4.8</v>
      </c>
    </row>
    <row r="7373" spans="1:4">
      <c r="A7373" s="61" t="s">
        <v>559</v>
      </c>
      <c r="B7373" s="187" t="s">
        <v>428</v>
      </c>
      <c r="C7373" s="85">
        <v>40</v>
      </c>
      <c r="D7373" s="85">
        <v>8.1000000000000003E-2</v>
      </c>
    </row>
    <row r="7374" spans="1:4">
      <c r="A7374" s="61" t="s">
        <v>559</v>
      </c>
      <c r="B7374" s="187" t="s">
        <v>428</v>
      </c>
      <c r="C7374" s="85">
        <v>50</v>
      </c>
      <c r="D7374" s="85">
        <v>6.5000000000000002E-2</v>
      </c>
    </row>
    <row r="7375" spans="1:4">
      <c r="A7375" s="61" t="s">
        <v>559</v>
      </c>
      <c r="B7375" s="187" t="s">
        <v>428</v>
      </c>
      <c r="C7375" s="85">
        <v>60</v>
      </c>
      <c r="D7375" s="85">
        <v>0.53</v>
      </c>
    </row>
    <row r="7376" spans="1:4">
      <c r="A7376" s="61" t="s">
        <v>559</v>
      </c>
      <c r="B7376" s="187" t="s">
        <v>428</v>
      </c>
      <c r="C7376" s="85">
        <v>70</v>
      </c>
      <c r="D7376" s="85">
        <v>0.7</v>
      </c>
    </row>
    <row r="7377" spans="1:4">
      <c r="A7377" s="61" t="s">
        <v>559</v>
      </c>
      <c r="B7377" s="187" t="s">
        <v>428</v>
      </c>
      <c r="C7377" s="85">
        <v>75</v>
      </c>
      <c r="D7377" s="85">
        <v>0.72499999999999998</v>
      </c>
    </row>
    <row r="7378" spans="1:4">
      <c r="A7378" s="61" t="s">
        <v>559</v>
      </c>
      <c r="B7378" s="187" t="s">
        <v>428</v>
      </c>
      <c r="C7378" s="85">
        <v>95</v>
      </c>
      <c r="D7378" s="85">
        <v>0.03</v>
      </c>
    </row>
    <row r="7379" spans="1:4">
      <c r="A7379" s="61" t="s">
        <v>559</v>
      </c>
      <c r="B7379" s="187" t="s">
        <v>428</v>
      </c>
      <c r="C7379" s="85">
        <v>100</v>
      </c>
      <c r="D7379" s="85">
        <v>0.17</v>
      </c>
    </row>
    <row r="7380" spans="1:4">
      <c r="A7380" s="85" t="s">
        <v>532</v>
      </c>
      <c r="B7380" s="187" t="s">
        <v>428</v>
      </c>
      <c r="C7380" s="85">
        <v>2</v>
      </c>
      <c r="D7380" s="85">
        <v>0.1</v>
      </c>
    </row>
    <row r="7381" spans="1:4">
      <c r="A7381" s="85" t="s">
        <v>532</v>
      </c>
      <c r="B7381" s="187" t="s">
        <v>428</v>
      </c>
      <c r="C7381" s="85">
        <v>3.5</v>
      </c>
      <c r="D7381" s="85">
        <v>0.1</v>
      </c>
    </row>
    <row r="7382" spans="1:4">
      <c r="A7382" s="85" t="s">
        <v>500</v>
      </c>
      <c r="B7382" s="187" t="s">
        <v>428</v>
      </c>
      <c r="C7382" s="85" t="s">
        <v>1156</v>
      </c>
      <c r="D7382" s="85">
        <v>0.05</v>
      </c>
    </row>
    <row r="7383" spans="1:4">
      <c r="A7383" s="85" t="s">
        <v>177</v>
      </c>
      <c r="B7383" s="187" t="s">
        <v>428</v>
      </c>
      <c r="C7383" s="85" t="s">
        <v>1130</v>
      </c>
      <c r="D7383" s="85">
        <v>0.2</v>
      </c>
    </row>
    <row r="7384" spans="1:4">
      <c r="A7384" s="85" t="s">
        <v>177</v>
      </c>
      <c r="B7384" s="187" t="s">
        <v>428</v>
      </c>
      <c r="C7384" s="85" t="s">
        <v>1157</v>
      </c>
      <c r="D7384" s="85">
        <v>0.25</v>
      </c>
    </row>
    <row r="7385" spans="1:4">
      <c r="A7385" s="85" t="s">
        <v>177</v>
      </c>
      <c r="B7385" s="187" t="s">
        <v>428</v>
      </c>
      <c r="C7385" s="85" t="s">
        <v>826</v>
      </c>
      <c r="D7385" s="85">
        <v>0.13</v>
      </c>
    </row>
    <row r="7386" spans="1:4">
      <c r="A7386" s="33" t="s">
        <v>279</v>
      </c>
      <c r="B7386" s="35" t="s">
        <v>182</v>
      </c>
      <c r="C7386" s="33">
        <v>19</v>
      </c>
      <c r="D7386" s="33">
        <v>2.5</v>
      </c>
    </row>
    <row r="7387" spans="1:4">
      <c r="A7387" s="33" t="s">
        <v>279</v>
      </c>
      <c r="B7387" s="35" t="s">
        <v>182</v>
      </c>
      <c r="C7387" s="33">
        <v>22</v>
      </c>
      <c r="D7387" s="33">
        <v>3.2</v>
      </c>
    </row>
    <row r="7388" spans="1:4">
      <c r="A7388" s="33" t="s">
        <v>279</v>
      </c>
      <c r="B7388" s="35" t="s">
        <v>182</v>
      </c>
      <c r="C7388" s="33">
        <v>24</v>
      </c>
      <c r="D7388" s="33">
        <v>4.3</v>
      </c>
    </row>
    <row r="7389" spans="1:4">
      <c r="A7389" s="33" t="s">
        <v>279</v>
      </c>
      <c r="B7389" s="35" t="s">
        <v>182</v>
      </c>
      <c r="C7389" s="33">
        <v>27</v>
      </c>
      <c r="D7389" s="33">
        <v>1.5</v>
      </c>
    </row>
    <row r="7390" spans="1:4">
      <c r="A7390" s="33" t="s">
        <v>279</v>
      </c>
      <c r="B7390" s="35" t="s">
        <v>182</v>
      </c>
      <c r="C7390" s="33">
        <v>30</v>
      </c>
      <c r="D7390" s="33">
        <v>2.6</v>
      </c>
    </row>
    <row r="7391" spans="1:4">
      <c r="A7391" s="33" t="s">
        <v>279</v>
      </c>
      <c r="B7391" s="35" t="s">
        <v>182</v>
      </c>
      <c r="C7391" s="33">
        <v>32</v>
      </c>
      <c r="D7391" s="33">
        <v>3.9</v>
      </c>
    </row>
    <row r="7392" spans="1:4">
      <c r="A7392" s="33" t="s">
        <v>279</v>
      </c>
      <c r="B7392" s="35" t="s">
        <v>182</v>
      </c>
      <c r="C7392" s="33">
        <v>36</v>
      </c>
      <c r="D7392" s="33">
        <v>4.5999999999999996</v>
      </c>
    </row>
    <row r="7393" spans="1:4">
      <c r="A7393" s="33" t="s">
        <v>279</v>
      </c>
      <c r="B7393" s="35" t="s">
        <v>182</v>
      </c>
      <c r="C7393" s="33">
        <v>41</v>
      </c>
      <c r="D7393" s="33">
        <v>5.2</v>
      </c>
    </row>
    <row r="7394" spans="1:4">
      <c r="A7394" s="33" t="s">
        <v>279</v>
      </c>
      <c r="B7394" s="35" t="s">
        <v>182</v>
      </c>
      <c r="C7394" s="33">
        <v>46</v>
      </c>
      <c r="D7394" s="33">
        <v>3.65</v>
      </c>
    </row>
    <row r="7395" spans="1:4">
      <c r="A7395" s="33" t="s">
        <v>279</v>
      </c>
      <c r="B7395" s="35" t="s">
        <v>182</v>
      </c>
      <c r="C7395" s="33">
        <v>50</v>
      </c>
      <c r="D7395" s="33">
        <v>4.25</v>
      </c>
    </row>
    <row r="7396" spans="1:4">
      <c r="A7396" s="33" t="s">
        <v>279</v>
      </c>
      <c r="B7396" s="35" t="s">
        <v>182</v>
      </c>
      <c r="C7396" s="33">
        <v>55</v>
      </c>
      <c r="D7396" s="33">
        <v>3.69</v>
      </c>
    </row>
    <row r="7397" spans="1:4">
      <c r="A7397" s="33" t="s">
        <v>279</v>
      </c>
      <c r="B7397" s="35" t="s">
        <v>182</v>
      </c>
      <c r="C7397" s="33">
        <v>65</v>
      </c>
      <c r="D7397" s="33">
        <v>3.98</v>
      </c>
    </row>
    <row r="7398" spans="1:4">
      <c r="A7398" s="33" t="s">
        <v>279</v>
      </c>
      <c r="B7398" s="35" t="s">
        <v>182</v>
      </c>
      <c r="C7398" s="33">
        <v>75</v>
      </c>
      <c r="D7398" s="33">
        <v>5.26</v>
      </c>
    </row>
    <row r="7399" spans="1:4">
      <c r="A7399" s="188" t="s">
        <v>559</v>
      </c>
      <c r="B7399" s="188" t="s">
        <v>1158</v>
      </c>
      <c r="C7399" s="188">
        <v>20</v>
      </c>
      <c r="D7399" s="188">
        <v>1.6</v>
      </c>
    </row>
    <row r="7400" spans="1:4">
      <c r="A7400" s="188" t="s">
        <v>559</v>
      </c>
      <c r="B7400" s="188" t="s">
        <v>1158</v>
      </c>
      <c r="C7400" s="188">
        <v>30</v>
      </c>
      <c r="D7400" s="188">
        <v>1</v>
      </c>
    </row>
    <row r="7401" spans="1:4">
      <c r="A7401" s="188" t="s">
        <v>559</v>
      </c>
      <c r="B7401" s="188" t="s">
        <v>1158</v>
      </c>
      <c r="C7401" s="188">
        <v>32</v>
      </c>
      <c r="D7401" s="188">
        <v>1</v>
      </c>
    </row>
    <row r="7402" spans="1:4">
      <c r="A7402" s="188" t="s">
        <v>559</v>
      </c>
      <c r="B7402" s="188" t="s">
        <v>1158</v>
      </c>
      <c r="C7402" s="188">
        <v>35</v>
      </c>
      <c r="D7402" s="188">
        <v>1.1000000000000001</v>
      </c>
    </row>
    <row r="7403" spans="1:4">
      <c r="A7403" s="188" t="s">
        <v>559</v>
      </c>
      <c r="B7403" s="188" t="s">
        <v>1158</v>
      </c>
      <c r="C7403" s="188">
        <v>36</v>
      </c>
      <c r="D7403" s="188">
        <v>5.3</v>
      </c>
    </row>
    <row r="7404" spans="1:4">
      <c r="A7404" s="188" t="s">
        <v>559</v>
      </c>
      <c r="B7404" s="188" t="s">
        <v>1158</v>
      </c>
      <c r="C7404" s="188">
        <v>40</v>
      </c>
      <c r="D7404" s="188">
        <v>1.7</v>
      </c>
    </row>
    <row r="7405" spans="1:4">
      <c r="A7405" s="188" t="s">
        <v>559</v>
      </c>
      <c r="B7405" s="188" t="s">
        <v>1158</v>
      </c>
      <c r="C7405" s="188">
        <v>45</v>
      </c>
      <c r="D7405" s="188">
        <v>1.3</v>
      </c>
    </row>
    <row r="7406" spans="1:4">
      <c r="A7406" s="188" t="s">
        <v>559</v>
      </c>
      <c r="B7406" s="188" t="s">
        <v>1158</v>
      </c>
      <c r="C7406" s="188">
        <v>50</v>
      </c>
      <c r="D7406" s="188">
        <v>1</v>
      </c>
    </row>
    <row r="7407" spans="1:4">
      <c r="A7407" s="188" t="s">
        <v>559</v>
      </c>
      <c r="B7407" s="188" t="s">
        <v>1158</v>
      </c>
      <c r="C7407" s="188">
        <v>60</v>
      </c>
      <c r="D7407" s="188">
        <v>1.1000000000000001</v>
      </c>
    </row>
    <row r="7408" spans="1:4">
      <c r="A7408" s="188" t="s">
        <v>559</v>
      </c>
      <c r="B7408" s="188" t="s">
        <v>1158</v>
      </c>
      <c r="C7408" s="188">
        <v>70</v>
      </c>
      <c r="D7408" s="188">
        <v>4.0999999999999996</v>
      </c>
    </row>
    <row r="7409" spans="1:4">
      <c r="A7409" s="188" t="s">
        <v>559</v>
      </c>
      <c r="B7409" s="188" t="s">
        <v>1158</v>
      </c>
      <c r="C7409" s="188">
        <v>80</v>
      </c>
      <c r="D7409" s="188">
        <v>2</v>
      </c>
    </row>
    <row r="7410" spans="1:4">
      <c r="A7410" s="188" t="s">
        <v>559</v>
      </c>
      <c r="B7410" s="188" t="s">
        <v>1158</v>
      </c>
      <c r="C7410" s="188">
        <v>100</v>
      </c>
      <c r="D7410" s="188">
        <v>3.5</v>
      </c>
    </row>
    <row r="7411" spans="1:4">
      <c r="A7411" s="188" t="s">
        <v>559</v>
      </c>
      <c r="B7411" s="188" t="s">
        <v>1158</v>
      </c>
      <c r="C7411" s="188">
        <v>110</v>
      </c>
      <c r="D7411" s="188">
        <v>3.8</v>
      </c>
    </row>
    <row r="7412" spans="1:4">
      <c r="A7412" s="188" t="s">
        <v>559</v>
      </c>
      <c r="B7412" s="188" t="s">
        <v>1158</v>
      </c>
      <c r="C7412" s="188">
        <v>120</v>
      </c>
      <c r="D7412" s="188">
        <v>2.2999999999999998</v>
      </c>
    </row>
    <row r="7413" spans="1:4">
      <c r="A7413" s="188" t="s">
        <v>559</v>
      </c>
      <c r="B7413" s="188" t="s">
        <v>1158</v>
      </c>
      <c r="C7413" s="188">
        <v>150</v>
      </c>
      <c r="D7413" s="188">
        <v>2.7</v>
      </c>
    </row>
    <row r="7414" spans="1:4">
      <c r="A7414" s="188" t="s">
        <v>559</v>
      </c>
      <c r="B7414" s="188" t="s">
        <v>1158</v>
      </c>
      <c r="C7414" s="188">
        <v>160</v>
      </c>
      <c r="D7414" s="188">
        <v>4.9000000000000004</v>
      </c>
    </row>
    <row r="7415" spans="1:4">
      <c r="A7415" s="188" t="s">
        <v>559</v>
      </c>
      <c r="B7415" s="188" t="s">
        <v>1158</v>
      </c>
      <c r="C7415" s="188">
        <v>180</v>
      </c>
      <c r="D7415" s="188">
        <v>3.6</v>
      </c>
    </row>
    <row r="7416" spans="1:4">
      <c r="A7416" s="188" t="s">
        <v>559</v>
      </c>
      <c r="B7416" s="188" t="s">
        <v>1158</v>
      </c>
      <c r="C7416" s="188">
        <v>200</v>
      </c>
      <c r="D7416" s="188">
        <v>3.7</v>
      </c>
    </row>
    <row r="7417" spans="1:4">
      <c r="A7417" s="188" t="s">
        <v>559</v>
      </c>
      <c r="B7417" s="188" t="s">
        <v>1158</v>
      </c>
      <c r="C7417" s="188">
        <v>210</v>
      </c>
      <c r="D7417" s="188">
        <v>4.2</v>
      </c>
    </row>
    <row r="7418" spans="1:4">
      <c r="A7418" s="92" t="s">
        <v>18</v>
      </c>
      <c r="B7418" s="92" t="s">
        <v>1159</v>
      </c>
      <c r="C7418" s="92">
        <v>10</v>
      </c>
      <c r="D7418" s="92">
        <v>1.2</v>
      </c>
    </row>
    <row r="7419" spans="1:4">
      <c r="A7419" s="92" t="s">
        <v>18</v>
      </c>
      <c r="B7419" s="92" t="s">
        <v>1159</v>
      </c>
      <c r="C7419" s="92">
        <v>12</v>
      </c>
      <c r="D7419" s="92">
        <v>2.2999999999999998</v>
      </c>
    </row>
    <row r="7420" spans="1:4">
      <c r="A7420" s="92" t="s">
        <v>18</v>
      </c>
      <c r="B7420" s="92" t="s">
        <v>1159</v>
      </c>
      <c r="C7420" s="92">
        <v>14</v>
      </c>
      <c r="D7420" s="92">
        <v>0.6</v>
      </c>
    </row>
    <row r="7421" spans="1:4">
      <c r="A7421" s="92" t="s">
        <v>18</v>
      </c>
      <c r="B7421" s="92" t="s">
        <v>1159</v>
      </c>
      <c r="C7421" s="92">
        <v>16</v>
      </c>
      <c r="D7421" s="92">
        <v>0.4</v>
      </c>
    </row>
    <row r="7422" spans="1:4">
      <c r="A7422" s="92" t="s">
        <v>18</v>
      </c>
      <c r="B7422" s="92" t="s">
        <v>1159</v>
      </c>
      <c r="C7422" s="92">
        <v>20</v>
      </c>
      <c r="D7422" s="92">
        <v>2.7</v>
      </c>
    </row>
    <row r="7423" spans="1:4">
      <c r="A7423" s="92" t="s">
        <v>18</v>
      </c>
      <c r="B7423" s="92" t="s">
        <v>1159</v>
      </c>
      <c r="C7423" s="92">
        <v>25</v>
      </c>
      <c r="D7423" s="92">
        <v>4.5999999999999996</v>
      </c>
    </row>
    <row r="7424" spans="1:4">
      <c r="A7424" s="92" t="s">
        <v>18</v>
      </c>
      <c r="B7424" s="92" t="s">
        <v>1159</v>
      </c>
      <c r="C7424" s="92">
        <v>30</v>
      </c>
      <c r="D7424" s="92">
        <v>2</v>
      </c>
    </row>
    <row r="7425" spans="1:4">
      <c r="A7425" s="92" t="s">
        <v>18</v>
      </c>
      <c r="B7425" s="92" t="s">
        <v>1159</v>
      </c>
      <c r="C7425" s="92">
        <v>35</v>
      </c>
      <c r="D7425" s="92">
        <v>1.2</v>
      </c>
    </row>
    <row r="7426" spans="1:4">
      <c r="A7426" s="92" t="s">
        <v>18</v>
      </c>
      <c r="B7426" s="92" t="s">
        <v>1159</v>
      </c>
      <c r="C7426" s="92">
        <v>40</v>
      </c>
      <c r="D7426" s="92">
        <v>3.8</v>
      </c>
    </row>
    <row r="7427" spans="1:4">
      <c r="A7427" s="92" t="s">
        <v>18</v>
      </c>
      <c r="B7427" s="92" t="s">
        <v>1159</v>
      </c>
      <c r="C7427" s="92">
        <v>45</v>
      </c>
      <c r="D7427" s="92">
        <v>1.1000000000000001</v>
      </c>
    </row>
    <row r="7428" spans="1:4">
      <c r="A7428" s="92" t="s">
        <v>18</v>
      </c>
      <c r="B7428" s="92" t="s">
        <v>1159</v>
      </c>
      <c r="C7428" s="92">
        <v>50</v>
      </c>
      <c r="D7428" s="92">
        <v>4.2</v>
      </c>
    </row>
    <row r="7429" spans="1:4">
      <c r="A7429" s="92" t="s">
        <v>18</v>
      </c>
      <c r="B7429" s="92" t="s">
        <v>1159</v>
      </c>
      <c r="C7429" s="92">
        <v>60</v>
      </c>
      <c r="D7429" s="92">
        <v>2.5</v>
      </c>
    </row>
    <row r="7430" spans="1:4">
      <c r="A7430" s="92" t="s">
        <v>18</v>
      </c>
      <c r="B7430" s="92" t="s">
        <v>1159</v>
      </c>
      <c r="C7430" s="92">
        <v>70</v>
      </c>
      <c r="D7430" s="92">
        <v>2</v>
      </c>
    </row>
    <row r="7431" spans="1:4">
      <c r="A7431" s="92" t="s">
        <v>18</v>
      </c>
      <c r="B7431" s="92" t="s">
        <v>1159</v>
      </c>
      <c r="C7431" s="92">
        <v>75</v>
      </c>
      <c r="D7431" s="92">
        <v>2.2999999999999998</v>
      </c>
    </row>
    <row r="7432" spans="1:4">
      <c r="A7432" s="92" t="s">
        <v>18</v>
      </c>
      <c r="B7432" s="92" t="s">
        <v>1159</v>
      </c>
      <c r="C7432" s="92">
        <v>80</v>
      </c>
      <c r="D7432" s="92">
        <v>1.4</v>
      </c>
    </row>
    <row r="7433" spans="1:4">
      <c r="A7433" s="92" t="s">
        <v>18</v>
      </c>
      <c r="B7433" s="92" t="s">
        <v>1159</v>
      </c>
      <c r="C7433" s="92">
        <v>90</v>
      </c>
      <c r="D7433" s="92">
        <v>2.2000000000000002</v>
      </c>
    </row>
    <row r="7434" spans="1:4">
      <c r="A7434" s="92" t="s">
        <v>18</v>
      </c>
      <c r="B7434" s="92" t="s">
        <v>1159</v>
      </c>
      <c r="C7434" s="92">
        <v>100</v>
      </c>
      <c r="D7434" s="92">
        <v>2.2000000000000002</v>
      </c>
    </row>
    <row r="7435" spans="1:4">
      <c r="A7435" s="92" t="s">
        <v>18</v>
      </c>
      <c r="B7435" s="92" t="s">
        <v>1159</v>
      </c>
      <c r="C7435" s="92">
        <v>110</v>
      </c>
      <c r="D7435" s="92">
        <v>0.7</v>
      </c>
    </row>
    <row r="7436" spans="1:4">
      <c r="A7436" s="92" t="s">
        <v>18</v>
      </c>
      <c r="B7436" s="92" t="s">
        <v>1159</v>
      </c>
      <c r="C7436" s="92">
        <v>120</v>
      </c>
      <c r="D7436" s="92">
        <v>0.7</v>
      </c>
    </row>
    <row r="7437" spans="1:4">
      <c r="A7437" s="92" t="s">
        <v>18</v>
      </c>
      <c r="B7437" s="92" t="s">
        <v>1159</v>
      </c>
      <c r="C7437" s="92">
        <v>130</v>
      </c>
      <c r="D7437" s="92">
        <v>2.2999999999999998</v>
      </c>
    </row>
    <row r="7438" spans="1:4">
      <c r="A7438" s="92" t="s">
        <v>18</v>
      </c>
      <c r="B7438" s="92" t="s">
        <v>1159</v>
      </c>
      <c r="C7438" s="92">
        <v>150</v>
      </c>
      <c r="D7438" s="92">
        <v>0.5</v>
      </c>
    </row>
    <row r="7439" spans="1:4">
      <c r="A7439" s="92" t="s">
        <v>18</v>
      </c>
      <c r="B7439" s="92" t="s">
        <v>1159</v>
      </c>
      <c r="C7439" s="92">
        <v>160</v>
      </c>
      <c r="D7439" s="92">
        <v>0.7</v>
      </c>
    </row>
    <row r="7440" spans="1:4">
      <c r="A7440" s="92" t="s">
        <v>18</v>
      </c>
      <c r="B7440" s="92" t="s">
        <v>1159</v>
      </c>
      <c r="C7440" s="92">
        <v>170</v>
      </c>
      <c r="D7440" s="92">
        <v>1.7</v>
      </c>
    </row>
    <row r="7441" spans="1:4">
      <c r="A7441" s="92" t="s">
        <v>18</v>
      </c>
      <c r="B7441" s="92" t="s">
        <v>1159</v>
      </c>
      <c r="C7441" s="92">
        <v>180</v>
      </c>
      <c r="D7441" s="92">
        <v>4.9000000000000004</v>
      </c>
    </row>
    <row r="7442" spans="1:4">
      <c r="A7442" s="92" t="s">
        <v>18</v>
      </c>
      <c r="B7442" s="92" t="s">
        <v>1159</v>
      </c>
      <c r="C7442" s="92">
        <v>200</v>
      </c>
      <c r="D7442" s="92">
        <v>0.8</v>
      </c>
    </row>
    <row r="7443" spans="1:4">
      <c r="A7443" s="92" t="s">
        <v>18</v>
      </c>
      <c r="B7443" s="92" t="s">
        <v>1159</v>
      </c>
      <c r="C7443" s="92">
        <v>230</v>
      </c>
      <c r="D7443" s="92">
        <v>1</v>
      </c>
    </row>
    <row r="7444" spans="1:4">
      <c r="A7444" s="92" t="s">
        <v>18</v>
      </c>
      <c r="B7444" s="92" t="s">
        <v>1159</v>
      </c>
      <c r="C7444" s="92">
        <v>250</v>
      </c>
      <c r="D7444" s="92">
        <v>1.6</v>
      </c>
    </row>
    <row r="7445" spans="1:4">
      <c r="A7445" s="92" t="s">
        <v>18</v>
      </c>
      <c r="B7445" s="92" t="s">
        <v>1159</v>
      </c>
      <c r="C7445" s="92">
        <v>300</v>
      </c>
      <c r="D7445" s="92">
        <v>0.78</v>
      </c>
    </row>
    <row r="7446" spans="1:4">
      <c r="A7446" s="92" t="s">
        <v>34</v>
      </c>
      <c r="B7446" s="92" t="s">
        <v>1159</v>
      </c>
      <c r="C7446" s="92" t="s">
        <v>1160</v>
      </c>
      <c r="D7446" s="92">
        <v>0.1</v>
      </c>
    </row>
    <row r="7447" spans="1:4">
      <c r="A7447" s="92" t="s">
        <v>13</v>
      </c>
      <c r="B7447" s="92" t="s">
        <v>1159</v>
      </c>
      <c r="C7447" s="92">
        <v>2.5</v>
      </c>
      <c r="D7447" s="92">
        <v>0.08</v>
      </c>
    </row>
    <row r="7448" spans="1:4">
      <c r="A7448" s="92" t="s">
        <v>13</v>
      </c>
      <c r="B7448" s="92" t="s">
        <v>1159</v>
      </c>
      <c r="C7448" s="92">
        <v>3</v>
      </c>
      <c r="D7448" s="92">
        <v>1.42</v>
      </c>
    </row>
    <row r="7449" spans="1:4">
      <c r="A7449" s="92" t="s">
        <v>13</v>
      </c>
      <c r="B7449" s="92" t="s">
        <v>1159</v>
      </c>
      <c r="C7449" s="92">
        <v>4</v>
      </c>
      <c r="D7449" s="92">
        <v>1.7</v>
      </c>
    </row>
    <row r="7450" spans="1:4">
      <c r="A7450" s="92" t="s">
        <v>13</v>
      </c>
      <c r="B7450" s="92" t="s">
        <v>1159</v>
      </c>
      <c r="C7450" s="92">
        <v>6</v>
      </c>
      <c r="D7450" s="92">
        <v>2.5</v>
      </c>
    </row>
    <row r="7451" spans="1:4">
      <c r="A7451" s="92" t="s">
        <v>13</v>
      </c>
      <c r="B7451" s="92" t="s">
        <v>1159</v>
      </c>
      <c r="C7451" s="92">
        <v>8</v>
      </c>
      <c r="D7451" s="92">
        <v>1.39</v>
      </c>
    </row>
    <row r="7452" spans="1:4">
      <c r="A7452" s="92" t="s">
        <v>13</v>
      </c>
      <c r="B7452" s="92" t="s">
        <v>1159</v>
      </c>
      <c r="C7452" s="92">
        <v>10</v>
      </c>
      <c r="D7452" s="92">
        <v>1.8</v>
      </c>
    </row>
    <row r="7453" spans="1:4">
      <c r="A7453" s="92" t="s">
        <v>13</v>
      </c>
      <c r="B7453" s="92" t="s">
        <v>1159</v>
      </c>
      <c r="C7453" s="92">
        <v>12</v>
      </c>
      <c r="D7453" s="92">
        <v>1.2</v>
      </c>
    </row>
    <row r="7454" spans="1:4">
      <c r="A7454" s="92" t="s">
        <v>13</v>
      </c>
      <c r="B7454" s="92" t="s">
        <v>1159</v>
      </c>
      <c r="C7454" s="92">
        <v>14</v>
      </c>
      <c r="D7454" s="92">
        <v>0.2</v>
      </c>
    </row>
    <row r="7455" spans="1:4">
      <c r="A7455" s="92" t="s">
        <v>13</v>
      </c>
      <c r="B7455" s="92" t="s">
        <v>1159</v>
      </c>
      <c r="C7455" s="92">
        <v>16</v>
      </c>
      <c r="D7455" s="92">
        <v>3.4</v>
      </c>
    </row>
    <row r="7456" spans="1:4">
      <c r="A7456" s="92" t="s">
        <v>13</v>
      </c>
      <c r="B7456" s="92" t="s">
        <v>1159</v>
      </c>
      <c r="C7456" s="92">
        <v>18</v>
      </c>
      <c r="D7456" s="92">
        <v>0.2</v>
      </c>
    </row>
    <row r="7457" spans="1:4">
      <c r="A7457" s="92" t="s">
        <v>13</v>
      </c>
      <c r="B7457" s="92" t="s">
        <v>1159</v>
      </c>
      <c r="C7457" s="92">
        <v>20</v>
      </c>
      <c r="D7457" s="92">
        <v>1.3</v>
      </c>
    </row>
    <row r="7458" spans="1:4">
      <c r="A7458" s="92" t="s">
        <v>13</v>
      </c>
      <c r="B7458" s="92" t="s">
        <v>1159</v>
      </c>
      <c r="C7458" s="92">
        <v>25</v>
      </c>
      <c r="D7458" s="92">
        <v>2.2999999999999998</v>
      </c>
    </row>
    <row r="7459" spans="1:4">
      <c r="A7459" s="92" t="s">
        <v>13</v>
      </c>
      <c r="B7459" s="92" t="s">
        <v>1159</v>
      </c>
      <c r="C7459" s="92">
        <v>30</v>
      </c>
      <c r="D7459" s="92">
        <v>1.89</v>
      </c>
    </row>
    <row r="7460" spans="1:4">
      <c r="A7460" s="92" t="s">
        <v>13</v>
      </c>
      <c r="B7460" s="92" t="s">
        <v>1159</v>
      </c>
      <c r="C7460" s="92">
        <v>35</v>
      </c>
      <c r="D7460" s="92">
        <v>2.69</v>
      </c>
    </row>
    <row r="7461" spans="1:4">
      <c r="A7461" s="92" t="s">
        <v>13</v>
      </c>
      <c r="B7461" s="92" t="s">
        <v>1159</v>
      </c>
      <c r="C7461" s="92">
        <v>40</v>
      </c>
      <c r="D7461" s="92">
        <v>5.34</v>
      </c>
    </row>
    <row r="7462" spans="1:4">
      <c r="A7462" s="92" t="s">
        <v>13</v>
      </c>
      <c r="B7462" s="92" t="s">
        <v>1159</v>
      </c>
      <c r="C7462" s="92">
        <v>45</v>
      </c>
      <c r="D7462" s="92">
        <v>3.65</v>
      </c>
    </row>
    <row r="7463" spans="1:4">
      <c r="A7463" s="92" t="s">
        <v>13</v>
      </c>
      <c r="B7463" s="92" t="s">
        <v>1159</v>
      </c>
      <c r="C7463" s="92">
        <v>50</v>
      </c>
      <c r="D7463" s="92">
        <v>1.83</v>
      </c>
    </row>
    <row r="7464" spans="1:4">
      <c r="A7464" s="92" t="s">
        <v>13</v>
      </c>
      <c r="B7464" s="92" t="s">
        <v>1159</v>
      </c>
      <c r="C7464" s="92">
        <v>60</v>
      </c>
      <c r="D7464" s="92">
        <v>3.2</v>
      </c>
    </row>
    <row r="7465" spans="1:4">
      <c r="A7465" s="92" t="s">
        <v>13</v>
      </c>
      <c r="B7465" s="92" t="s">
        <v>1159</v>
      </c>
      <c r="C7465" s="92">
        <v>70</v>
      </c>
      <c r="D7465" s="92">
        <v>2.4</v>
      </c>
    </row>
    <row r="7466" spans="1:4">
      <c r="A7466" s="92" t="s">
        <v>13</v>
      </c>
      <c r="B7466" s="92" t="s">
        <v>1159</v>
      </c>
      <c r="C7466" s="92">
        <v>80</v>
      </c>
      <c r="D7466" s="92">
        <v>2.4</v>
      </c>
    </row>
    <row r="7467" spans="1:4">
      <c r="A7467" s="92" t="s">
        <v>13</v>
      </c>
      <c r="B7467" s="92" t="s">
        <v>1159</v>
      </c>
      <c r="C7467" s="92">
        <v>90</v>
      </c>
      <c r="D7467" s="92">
        <v>3.73</v>
      </c>
    </row>
    <row r="7468" spans="1:4">
      <c r="A7468" s="5" t="s">
        <v>500</v>
      </c>
      <c r="B7468" s="5" t="s">
        <v>1161</v>
      </c>
      <c r="C7468" s="5" t="s">
        <v>1162</v>
      </c>
      <c r="D7468" s="5">
        <v>7.5999999999999998E-2</v>
      </c>
    </row>
    <row r="7469" spans="1:4">
      <c r="A7469" s="5" t="s">
        <v>500</v>
      </c>
      <c r="B7469" s="5" t="s">
        <v>1161</v>
      </c>
      <c r="C7469" s="5" t="s">
        <v>1047</v>
      </c>
      <c r="D7469" s="5">
        <v>0.01</v>
      </c>
    </row>
    <row r="7470" spans="1:4">
      <c r="A7470" s="5" t="s">
        <v>500</v>
      </c>
      <c r="B7470" s="5" t="s">
        <v>1161</v>
      </c>
      <c r="C7470" s="5" t="s">
        <v>985</v>
      </c>
      <c r="D7470" s="5">
        <v>0.113</v>
      </c>
    </row>
    <row r="7471" spans="1:4">
      <c r="A7471" s="5" t="s">
        <v>500</v>
      </c>
      <c r="B7471" s="5" t="s">
        <v>1161</v>
      </c>
      <c r="C7471" s="5" t="s">
        <v>1054</v>
      </c>
      <c r="D7471" s="5">
        <v>1.2E-2</v>
      </c>
    </row>
    <row r="7472" spans="1:4">
      <c r="A7472" s="5" t="s">
        <v>500</v>
      </c>
      <c r="B7472" s="5" t="s">
        <v>1161</v>
      </c>
      <c r="C7472" s="5" t="s">
        <v>1058</v>
      </c>
      <c r="D7472" s="5">
        <v>0.05</v>
      </c>
    </row>
    <row r="7473" spans="1:4">
      <c r="A7473" s="5" t="s">
        <v>500</v>
      </c>
      <c r="B7473" s="5" t="s">
        <v>1161</v>
      </c>
      <c r="C7473" s="5" t="s">
        <v>903</v>
      </c>
      <c r="D7473" s="5">
        <v>0.01</v>
      </c>
    </row>
    <row r="7474" spans="1:4">
      <c r="A7474" s="5" t="s">
        <v>500</v>
      </c>
      <c r="B7474" s="5" t="s">
        <v>1161</v>
      </c>
      <c r="C7474" s="5" t="s">
        <v>904</v>
      </c>
      <c r="D7474" s="5">
        <v>0.04</v>
      </c>
    </row>
    <row r="7475" spans="1:4">
      <c r="A7475" s="5" t="s">
        <v>500</v>
      </c>
      <c r="B7475" s="5" t="s">
        <v>1161</v>
      </c>
      <c r="C7475" s="5" t="s">
        <v>1002</v>
      </c>
      <c r="D7475" s="5">
        <v>4.0000000000000001E-3</v>
      </c>
    </row>
    <row r="7476" spans="1:4">
      <c r="A7476" s="5" t="s">
        <v>34</v>
      </c>
      <c r="B7476" s="5" t="s">
        <v>1161</v>
      </c>
      <c r="C7476" s="5" t="s">
        <v>535</v>
      </c>
      <c r="D7476" s="5">
        <v>6.0000000000000001E-3</v>
      </c>
    </row>
    <row r="7477" spans="1:4">
      <c r="A7477" s="5" t="s">
        <v>34</v>
      </c>
      <c r="B7477" s="5" t="s">
        <v>1161</v>
      </c>
      <c r="C7477" s="5" t="s">
        <v>568</v>
      </c>
      <c r="D7477" s="5">
        <v>3.0000000000000001E-3</v>
      </c>
    </row>
    <row r="7478" spans="1:4">
      <c r="A7478" s="5" t="s">
        <v>34</v>
      </c>
      <c r="B7478" s="5" t="s">
        <v>1161</v>
      </c>
      <c r="C7478" s="5" t="s">
        <v>536</v>
      </c>
      <c r="D7478" s="5">
        <v>5.8999999999999997E-2</v>
      </c>
    </row>
    <row r="7479" spans="1:4">
      <c r="A7479" s="5" t="s">
        <v>571</v>
      </c>
      <c r="B7479" s="5" t="s">
        <v>1161</v>
      </c>
      <c r="C7479" s="5">
        <v>1.7</v>
      </c>
      <c r="D7479" s="5">
        <v>0.1</v>
      </c>
    </row>
    <row r="7480" spans="1:4">
      <c r="A7480" s="5" t="s">
        <v>571</v>
      </c>
      <c r="B7480" s="5" t="s">
        <v>1161</v>
      </c>
      <c r="C7480" s="5">
        <v>1.8</v>
      </c>
      <c r="D7480" s="5">
        <v>0.31</v>
      </c>
    </row>
    <row r="7481" spans="1:4">
      <c r="A7481" s="5" t="s">
        <v>571</v>
      </c>
      <c r="B7481" s="5" t="s">
        <v>1161</v>
      </c>
      <c r="C7481" s="5">
        <v>3</v>
      </c>
      <c r="D7481" s="5">
        <v>2E-3</v>
      </c>
    </row>
    <row r="7482" spans="1:4">
      <c r="A7482" s="5" t="s">
        <v>571</v>
      </c>
      <c r="B7482" s="5" t="s">
        <v>1161</v>
      </c>
      <c r="C7482" s="5">
        <v>3.5</v>
      </c>
      <c r="D7482" s="5">
        <v>1.4999999999999999E-2</v>
      </c>
    </row>
    <row r="7483" spans="1:4">
      <c r="A7483" s="5" t="s">
        <v>571</v>
      </c>
      <c r="B7483" s="5" t="s">
        <v>1161</v>
      </c>
      <c r="C7483" s="5">
        <v>3.7</v>
      </c>
      <c r="D7483" s="5">
        <v>0.64700000000000002</v>
      </c>
    </row>
    <row r="7484" spans="1:4">
      <c r="A7484" s="5" t="s">
        <v>571</v>
      </c>
      <c r="B7484" s="5" t="s">
        <v>1161</v>
      </c>
      <c r="C7484" s="5">
        <v>4</v>
      </c>
      <c r="D7484" s="5">
        <v>3.1E-2</v>
      </c>
    </row>
    <row r="7485" spans="1:4">
      <c r="A7485" s="5" t="s">
        <v>571</v>
      </c>
      <c r="B7485" s="5" t="s">
        <v>1161</v>
      </c>
      <c r="C7485" s="5">
        <v>4.5</v>
      </c>
      <c r="D7485" s="5">
        <v>1.2E-2</v>
      </c>
    </row>
    <row r="7486" spans="1:4">
      <c r="A7486" s="5" t="s">
        <v>571</v>
      </c>
      <c r="B7486" s="5" t="s">
        <v>1161</v>
      </c>
      <c r="C7486" s="5">
        <v>5</v>
      </c>
      <c r="D7486" s="5">
        <v>0.24</v>
      </c>
    </row>
    <row r="7487" spans="1:4">
      <c r="A7487" s="5" t="s">
        <v>571</v>
      </c>
      <c r="B7487" s="5" t="s">
        <v>1161</v>
      </c>
      <c r="C7487" s="5">
        <v>5.5</v>
      </c>
      <c r="D7487" s="5">
        <v>0.14000000000000001</v>
      </c>
    </row>
    <row r="7488" spans="1:4">
      <c r="A7488" s="5" t="s">
        <v>571</v>
      </c>
      <c r="B7488" s="5" t="s">
        <v>1161</v>
      </c>
      <c r="C7488" s="5">
        <v>6</v>
      </c>
      <c r="D7488" s="5">
        <v>2.8000000000000001E-2</v>
      </c>
    </row>
    <row r="7489" spans="1:4">
      <c r="A7489" s="5" t="s">
        <v>571</v>
      </c>
      <c r="B7489" s="5" t="s">
        <v>1161</v>
      </c>
      <c r="C7489" s="5">
        <v>6.5</v>
      </c>
      <c r="D7489" s="5">
        <v>0.222</v>
      </c>
    </row>
    <row r="7490" spans="1:4">
      <c r="A7490" s="5" t="s">
        <v>571</v>
      </c>
      <c r="B7490" s="5" t="s">
        <v>1161</v>
      </c>
      <c r="C7490" s="5">
        <v>7</v>
      </c>
      <c r="D7490" s="5">
        <v>0.11700000000000001</v>
      </c>
    </row>
    <row r="7491" spans="1:4">
      <c r="A7491" s="5" t="s">
        <v>571</v>
      </c>
      <c r="B7491" s="5" t="s">
        <v>1161</v>
      </c>
      <c r="C7491" s="5">
        <v>7.5</v>
      </c>
      <c r="D7491" s="5">
        <v>0.153</v>
      </c>
    </row>
    <row r="7492" spans="1:4">
      <c r="A7492" s="5" t="s">
        <v>571</v>
      </c>
      <c r="B7492" s="5" t="s">
        <v>1161</v>
      </c>
      <c r="C7492" s="5">
        <v>8.5</v>
      </c>
      <c r="D7492" s="5">
        <v>3.0000000000000001E-3</v>
      </c>
    </row>
    <row r="7493" spans="1:4">
      <c r="A7493" s="5" t="s">
        <v>571</v>
      </c>
      <c r="B7493" s="5" t="s">
        <v>1161</v>
      </c>
      <c r="C7493" s="5">
        <v>9</v>
      </c>
      <c r="D7493" s="5">
        <v>3.9E-2</v>
      </c>
    </row>
    <row r="7494" spans="1:4">
      <c r="A7494" s="5" t="s">
        <v>18</v>
      </c>
      <c r="B7494" s="5" t="s">
        <v>1161</v>
      </c>
      <c r="C7494" s="5">
        <v>8</v>
      </c>
      <c r="D7494" s="5">
        <v>0.65</v>
      </c>
    </row>
    <row r="7495" spans="1:4">
      <c r="A7495" s="5" t="s">
        <v>18</v>
      </c>
      <c r="B7495" s="5" t="s">
        <v>1161</v>
      </c>
      <c r="C7495" s="5">
        <v>10</v>
      </c>
      <c r="D7495" s="5">
        <v>0.6</v>
      </c>
    </row>
    <row r="7496" spans="1:4">
      <c r="A7496" s="5" t="s">
        <v>18</v>
      </c>
      <c r="B7496" s="5" t="s">
        <v>1161</v>
      </c>
      <c r="C7496" s="5">
        <v>12</v>
      </c>
      <c r="D7496" s="5">
        <v>0.51100000000000001</v>
      </c>
    </row>
    <row r="7497" spans="1:4">
      <c r="A7497" s="5" t="s">
        <v>18</v>
      </c>
      <c r="B7497" s="5" t="s">
        <v>1161</v>
      </c>
      <c r="C7497" s="5">
        <v>14</v>
      </c>
      <c r="D7497" s="5">
        <v>0.71699999999999997</v>
      </c>
    </row>
    <row r="7498" spans="1:4">
      <c r="A7498" s="5" t="s">
        <v>18</v>
      </c>
      <c r="B7498" s="5" t="s">
        <v>1161</v>
      </c>
      <c r="C7498" s="5">
        <v>16</v>
      </c>
      <c r="D7498" s="5">
        <v>0.93</v>
      </c>
    </row>
    <row r="7499" spans="1:4">
      <c r="A7499" s="5" t="s">
        <v>18</v>
      </c>
      <c r="B7499" s="5" t="s">
        <v>1161</v>
      </c>
      <c r="C7499" s="5">
        <v>18</v>
      </c>
      <c r="D7499" s="5">
        <v>1.212</v>
      </c>
    </row>
    <row r="7500" spans="1:4">
      <c r="A7500" s="5" t="s">
        <v>18</v>
      </c>
      <c r="B7500" s="5" t="s">
        <v>1161</v>
      </c>
      <c r="C7500" s="5">
        <v>20</v>
      </c>
      <c r="D7500" s="5">
        <v>0.56999999999999995</v>
      </c>
    </row>
    <row r="7501" spans="1:4">
      <c r="A7501" s="5" t="s">
        <v>18</v>
      </c>
      <c r="B7501" s="5" t="s">
        <v>1161</v>
      </c>
      <c r="C7501" s="5">
        <v>21</v>
      </c>
      <c r="D7501" s="5">
        <v>1.2E-2</v>
      </c>
    </row>
    <row r="7502" spans="1:4">
      <c r="A7502" s="5" t="s">
        <v>18</v>
      </c>
      <c r="B7502" s="5" t="s">
        <v>1161</v>
      </c>
      <c r="C7502" s="5">
        <v>22</v>
      </c>
      <c r="D7502" s="5">
        <v>0.312</v>
      </c>
    </row>
    <row r="7503" spans="1:4">
      <c r="A7503" s="5" t="s">
        <v>18</v>
      </c>
      <c r="B7503" s="5" t="s">
        <v>1161</v>
      </c>
      <c r="C7503" s="5">
        <v>24</v>
      </c>
      <c r="D7503" s="5">
        <v>0.28599999999999998</v>
      </c>
    </row>
    <row r="7504" spans="1:4">
      <c r="A7504" s="5" t="s">
        <v>18</v>
      </c>
      <c r="B7504" s="5" t="s">
        <v>1161</v>
      </c>
      <c r="C7504" s="5">
        <v>25</v>
      </c>
      <c r="D7504" s="5">
        <v>0.81200000000000006</v>
      </c>
    </row>
    <row r="7505" spans="1:4">
      <c r="A7505" s="5" t="s">
        <v>18</v>
      </c>
      <c r="B7505" s="5" t="s">
        <v>1161</v>
      </c>
      <c r="C7505" s="5">
        <v>26</v>
      </c>
      <c r="D7505" s="5">
        <v>0.22500000000000001</v>
      </c>
    </row>
    <row r="7506" spans="1:4">
      <c r="A7506" s="5" t="s">
        <v>18</v>
      </c>
      <c r="B7506" s="5" t="s">
        <v>1161</v>
      </c>
      <c r="C7506" s="5">
        <v>28</v>
      </c>
      <c r="D7506" s="5">
        <v>0.16</v>
      </c>
    </row>
    <row r="7507" spans="1:4">
      <c r="A7507" s="5" t="s">
        <v>18</v>
      </c>
      <c r="B7507" s="5" t="s">
        <v>1161</v>
      </c>
      <c r="C7507" s="5">
        <v>30</v>
      </c>
      <c r="D7507" s="5">
        <v>1.22</v>
      </c>
    </row>
    <row r="7508" spans="1:4">
      <c r="A7508" s="5" t="s">
        <v>18</v>
      </c>
      <c r="B7508" s="5" t="s">
        <v>1161</v>
      </c>
      <c r="C7508" s="5">
        <v>32</v>
      </c>
      <c r="D7508" s="5">
        <v>0.47199999999999998</v>
      </c>
    </row>
    <row r="7509" spans="1:4">
      <c r="A7509" s="5" t="s">
        <v>18</v>
      </c>
      <c r="B7509" s="5" t="s">
        <v>1161</v>
      </c>
      <c r="C7509" s="5">
        <v>34</v>
      </c>
      <c r="D7509" s="5">
        <v>0.246</v>
      </c>
    </row>
    <row r="7510" spans="1:4">
      <c r="A7510" s="5" t="s">
        <v>18</v>
      </c>
      <c r="B7510" s="5" t="s">
        <v>1161</v>
      </c>
      <c r="C7510" s="5">
        <v>35</v>
      </c>
      <c r="D7510" s="5">
        <v>0.66100000000000003</v>
      </c>
    </row>
    <row r="7511" spans="1:4">
      <c r="A7511" s="5" t="s">
        <v>18</v>
      </c>
      <c r="B7511" s="5" t="s">
        <v>1161</v>
      </c>
      <c r="C7511" s="5">
        <v>36</v>
      </c>
      <c r="D7511" s="5">
        <v>0.20399999999999999</v>
      </c>
    </row>
    <row r="7512" spans="1:4">
      <c r="A7512" s="5" t="s">
        <v>18</v>
      </c>
      <c r="B7512" s="5" t="s">
        <v>1161</v>
      </c>
      <c r="C7512" s="5">
        <v>40</v>
      </c>
      <c r="D7512" s="5">
        <v>0.79</v>
      </c>
    </row>
    <row r="7513" spans="1:4">
      <c r="A7513" s="5" t="s">
        <v>18</v>
      </c>
      <c r="B7513" s="5" t="s">
        <v>1161</v>
      </c>
      <c r="C7513" s="5">
        <v>45</v>
      </c>
      <c r="D7513" s="5">
        <v>0.48599999999999999</v>
      </c>
    </row>
    <row r="7514" spans="1:4">
      <c r="A7514" s="5" t="s">
        <v>18</v>
      </c>
      <c r="B7514" s="5" t="s">
        <v>1161</v>
      </c>
      <c r="C7514" s="5">
        <v>50</v>
      </c>
      <c r="D7514" s="5">
        <v>0.88100000000000001</v>
      </c>
    </row>
    <row r="7515" spans="1:4">
      <c r="A7515" s="5" t="s">
        <v>18</v>
      </c>
      <c r="B7515" s="5" t="s">
        <v>1161</v>
      </c>
      <c r="C7515" s="5">
        <v>55</v>
      </c>
      <c r="D7515" s="5">
        <v>0.91200000000000003</v>
      </c>
    </row>
    <row r="7516" spans="1:4">
      <c r="A7516" s="5" t="s">
        <v>18</v>
      </c>
      <c r="B7516" s="5" t="s">
        <v>1161</v>
      </c>
      <c r="C7516" s="5">
        <v>60</v>
      </c>
      <c r="D7516" s="5">
        <v>1.232</v>
      </c>
    </row>
    <row r="7517" spans="1:4">
      <c r="A7517" s="5" t="s">
        <v>18</v>
      </c>
      <c r="B7517" s="5" t="s">
        <v>1161</v>
      </c>
      <c r="C7517" s="5">
        <v>65</v>
      </c>
      <c r="D7517" s="5">
        <v>1.0149999999999999</v>
      </c>
    </row>
    <row r="7518" spans="1:4">
      <c r="A7518" s="5" t="s">
        <v>18</v>
      </c>
      <c r="B7518" s="5" t="s">
        <v>1161</v>
      </c>
      <c r="C7518" s="5">
        <v>70</v>
      </c>
      <c r="D7518" s="5">
        <v>1.278</v>
      </c>
    </row>
    <row r="7519" spans="1:4">
      <c r="A7519" s="5" t="s">
        <v>18</v>
      </c>
      <c r="B7519" s="5" t="s">
        <v>1161</v>
      </c>
      <c r="C7519" s="5">
        <v>75</v>
      </c>
      <c r="D7519" s="5">
        <v>5.3999999999999999E-2</v>
      </c>
    </row>
    <row r="7520" spans="1:4">
      <c r="A7520" s="5" t="s">
        <v>18</v>
      </c>
      <c r="B7520" s="5" t="s">
        <v>1161</v>
      </c>
      <c r="C7520" s="5">
        <v>80</v>
      </c>
      <c r="D7520" s="5">
        <v>2.323</v>
      </c>
    </row>
    <row r="7521" spans="1:4">
      <c r="A7521" s="5" t="s">
        <v>18</v>
      </c>
      <c r="B7521" s="5" t="s">
        <v>1161</v>
      </c>
      <c r="C7521" s="5">
        <v>85</v>
      </c>
      <c r="D7521" s="5">
        <v>3.4000000000000002E-2</v>
      </c>
    </row>
    <row r="7522" spans="1:4">
      <c r="A7522" s="5" t="s">
        <v>18</v>
      </c>
      <c r="B7522" s="5" t="s">
        <v>1161</v>
      </c>
      <c r="C7522" s="5">
        <v>90</v>
      </c>
      <c r="D7522" s="5">
        <v>1.117</v>
      </c>
    </row>
    <row r="7523" spans="1:4">
      <c r="A7523" s="5" t="s">
        <v>18</v>
      </c>
      <c r="B7523" s="5" t="s">
        <v>1161</v>
      </c>
      <c r="C7523" s="5">
        <v>100</v>
      </c>
      <c r="D7523" s="5">
        <v>0.97</v>
      </c>
    </row>
    <row r="7524" spans="1:4">
      <c r="A7524" s="5" t="s">
        <v>18</v>
      </c>
      <c r="B7524" s="5" t="s">
        <v>1161</v>
      </c>
      <c r="C7524" s="5">
        <v>110</v>
      </c>
      <c r="D7524" s="5">
        <v>0.68300000000000005</v>
      </c>
    </row>
    <row r="7525" spans="1:4">
      <c r="A7525" s="5" t="s">
        <v>18</v>
      </c>
      <c r="B7525" s="5" t="s">
        <v>1161</v>
      </c>
      <c r="C7525" s="5">
        <v>120</v>
      </c>
      <c r="D7525" s="5">
        <v>2.5999999999999999E-2</v>
      </c>
    </row>
    <row r="7526" spans="1:4">
      <c r="A7526" s="5" t="s">
        <v>18</v>
      </c>
      <c r="B7526" s="5" t="s">
        <v>1161</v>
      </c>
      <c r="C7526" s="5">
        <v>130</v>
      </c>
      <c r="D7526" s="5">
        <v>7.9000000000000001E-2</v>
      </c>
    </row>
    <row r="7527" spans="1:4">
      <c r="A7527" s="5" t="s">
        <v>18</v>
      </c>
      <c r="B7527" s="5" t="s">
        <v>1161</v>
      </c>
      <c r="C7527" s="5">
        <v>140</v>
      </c>
      <c r="D7527" s="5">
        <v>0.19</v>
      </c>
    </row>
    <row r="7528" spans="1:4">
      <c r="A7528" s="5" t="s">
        <v>18</v>
      </c>
      <c r="B7528" s="5" t="s">
        <v>1161</v>
      </c>
      <c r="C7528" s="5">
        <v>150</v>
      </c>
      <c r="D7528" s="5">
        <v>0.59</v>
      </c>
    </row>
    <row r="7529" spans="1:4">
      <c r="A7529" s="5" t="s">
        <v>18</v>
      </c>
      <c r="B7529" s="5" t="s">
        <v>1161</v>
      </c>
      <c r="C7529" s="5">
        <v>160</v>
      </c>
      <c r="D7529" s="5">
        <v>0.94699999999999995</v>
      </c>
    </row>
    <row r="7530" spans="1:4">
      <c r="A7530" s="189" t="s">
        <v>488</v>
      </c>
      <c r="B7530" s="189" t="s">
        <v>1163</v>
      </c>
      <c r="C7530" s="192">
        <v>160</v>
      </c>
      <c r="D7530" s="191">
        <v>0.42899999999999999</v>
      </c>
    </row>
    <row r="7531" spans="1:4">
      <c r="A7531" s="189" t="s">
        <v>488</v>
      </c>
      <c r="B7531" s="189" t="s">
        <v>1163</v>
      </c>
      <c r="C7531" s="192">
        <v>170</v>
      </c>
      <c r="D7531" s="191">
        <v>0.17499999999999999</v>
      </c>
    </row>
    <row r="7532" spans="1:4">
      <c r="A7532" s="189" t="s">
        <v>488</v>
      </c>
      <c r="B7532" s="189" t="s">
        <v>1163</v>
      </c>
      <c r="C7532" s="192">
        <v>180</v>
      </c>
      <c r="D7532" s="191">
        <v>1.542</v>
      </c>
    </row>
    <row r="7533" spans="1:4">
      <c r="A7533" s="189" t="s">
        <v>488</v>
      </c>
      <c r="B7533" s="189" t="s">
        <v>1163</v>
      </c>
      <c r="C7533" s="192">
        <v>190</v>
      </c>
      <c r="D7533" s="191">
        <v>1.2490000000000001</v>
      </c>
    </row>
    <row r="7534" spans="1:4">
      <c r="A7534" s="189" t="s">
        <v>488</v>
      </c>
      <c r="B7534" s="189" t="s">
        <v>1163</v>
      </c>
      <c r="C7534" s="192">
        <v>200</v>
      </c>
      <c r="D7534" s="191">
        <v>0.48199999999999998</v>
      </c>
    </row>
    <row r="7535" spans="1:4">
      <c r="A7535" s="189" t="s">
        <v>488</v>
      </c>
      <c r="B7535" s="189" t="s">
        <v>1163</v>
      </c>
      <c r="C7535" s="192">
        <v>220</v>
      </c>
      <c r="D7535" s="191">
        <v>0.32800000000000001</v>
      </c>
    </row>
    <row r="7536" spans="1:4">
      <c r="A7536" s="189" t="s">
        <v>488</v>
      </c>
      <c r="B7536" s="189" t="s">
        <v>1163</v>
      </c>
      <c r="C7536" s="192">
        <v>250</v>
      </c>
      <c r="D7536" s="191">
        <v>0.34699999999999998</v>
      </c>
    </row>
    <row r="7537" spans="1:4">
      <c r="A7537" s="189" t="s">
        <v>488</v>
      </c>
      <c r="B7537" s="189" t="s">
        <v>1163</v>
      </c>
      <c r="C7537" s="192">
        <v>280</v>
      </c>
      <c r="D7537" s="191">
        <v>2.222</v>
      </c>
    </row>
    <row r="7538" spans="1:4">
      <c r="A7538" s="189" t="s">
        <v>488</v>
      </c>
      <c r="B7538" s="189" t="s">
        <v>1163</v>
      </c>
      <c r="C7538" s="192">
        <v>300</v>
      </c>
      <c r="D7538" s="191">
        <v>2.3780000000000001</v>
      </c>
    </row>
    <row r="7539" spans="1:4">
      <c r="A7539" s="189" t="s">
        <v>488</v>
      </c>
      <c r="B7539" s="189" t="s">
        <v>1163</v>
      </c>
      <c r="C7539" s="192">
        <v>350</v>
      </c>
      <c r="D7539" s="191">
        <v>0.62</v>
      </c>
    </row>
    <row r="7540" spans="1:4">
      <c r="A7540" s="188" t="s">
        <v>18</v>
      </c>
      <c r="B7540" s="193" t="s">
        <v>1164</v>
      </c>
      <c r="C7540" s="193">
        <v>16</v>
      </c>
      <c r="D7540" s="194">
        <v>2.0059999999999998</v>
      </c>
    </row>
    <row r="7541" spans="1:4">
      <c r="A7541" s="188" t="s">
        <v>18</v>
      </c>
      <c r="B7541" s="193" t="s">
        <v>1164</v>
      </c>
      <c r="C7541" s="193">
        <v>20</v>
      </c>
      <c r="D7541" s="194">
        <v>1.919</v>
      </c>
    </row>
    <row r="7542" spans="1:4">
      <c r="A7542" s="188" t="s">
        <v>18</v>
      </c>
      <c r="B7542" s="193" t="s">
        <v>1164</v>
      </c>
      <c r="C7542" s="193">
        <v>25</v>
      </c>
      <c r="D7542" s="194">
        <v>1.7270000000000001</v>
      </c>
    </row>
    <row r="7543" spans="1:4">
      <c r="A7543" s="188" t="s">
        <v>18</v>
      </c>
      <c r="B7543" s="193" t="s">
        <v>1164</v>
      </c>
      <c r="C7543" s="193">
        <v>30</v>
      </c>
      <c r="D7543" s="194">
        <v>2.64</v>
      </c>
    </row>
    <row r="7544" spans="1:4">
      <c r="A7544" s="188" t="s">
        <v>18</v>
      </c>
      <c r="B7544" s="193" t="s">
        <v>1164</v>
      </c>
      <c r="C7544" s="193">
        <v>36</v>
      </c>
      <c r="D7544" s="194">
        <v>1.7170000000000001</v>
      </c>
    </row>
    <row r="7545" spans="1:4">
      <c r="A7545" s="188" t="s">
        <v>18</v>
      </c>
      <c r="B7545" s="193" t="s">
        <v>1164</v>
      </c>
      <c r="C7545" s="193">
        <v>40</v>
      </c>
      <c r="D7545" s="194">
        <v>2.35</v>
      </c>
    </row>
    <row r="7546" spans="1:4">
      <c r="A7546" s="188" t="s">
        <v>18</v>
      </c>
      <c r="B7546" s="193" t="s">
        <v>1164</v>
      </c>
      <c r="C7546" s="193">
        <v>50</v>
      </c>
      <c r="D7546" s="194">
        <v>2.202</v>
      </c>
    </row>
    <row r="7547" spans="1:4">
      <c r="A7547" s="188" t="s">
        <v>18</v>
      </c>
      <c r="B7547" s="193" t="s">
        <v>1164</v>
      </c>
      <c r="C7547" s="193">
        <v>60</v>
      </c>
      <c r="D7547" s="194">
        <v>2.2610000000000001</v>
      </c>
    </row>
    <row r="7548" spans="1:4">
      <c r="A7548" s="188" t="s">
        <v>18</v>
      </c>
      <c r="B7548" s="193" t="s">
        <v>1164</v>
      </c>
      <c r="C7548" s="193">
        <v>70</v>
      </c>
      <c r="D7548" s="194">
        <v>3.2810000000000001</v>
      </c>
    </row>
    <row r="7549" spans="1:4">
      <c r="A7549" s="188" t="s">
        <v>18</v>
      </c>
      <c r="B7549" s="193" t="s">
        <v>1164</v>
      </c>
      <c r="C7549" s="193">
        <v>80</v>
      </c>
      <c r="D7549" s="194">
        <v>1.212</v>
      </c>
    </row>
    <row r="7550" spans="1:4">
      <c r="A7550" s="188" t="s">
        <v>18</v>
      </c>
      <c r="B7550" s="193" t="s">
        <v>1164</v>
      </c>
      <c r="C7550" s="193">
        <v>80</v>
      </c>
      <c r="D7550" s="194">
        <v>4.3520000000000003</v>
      </c>
    </row>
    <row r="7551" spans="1:4">
      <c r="A7551" s="188" t="s">
        <v>18</v>
      </c>
      <c r="B7551" s="193" t="s">
        <v>1164</v>
      </c>
      <c r="C7551" s="193">
        <v>100</v>
      </c>
      <c r="D7551" s="194">
        <v>5.7430000000000003</v>
      </c>
    </row>
    <row r="7552" spans="1:4">
      <c r="A7552" s="188" t="s">
        <v>18</v>
      </c>
      <c r="B7552" s="193" t="s">
        <v>1164</v>
      </c>
      <c r="C7552" s="193">
        <v>110</v>
      </c>
      <c r="D7552" s="194">
        <v>4.9240000000000004</v>
      </c>
    </row>
    <row r="7553" spans="1:4">
      <c r="A7553" s="188" t="s">
        <v>18</v>
      </c>
      <c r="B7553" s="193" t="s">
        <v>1164</v>
      </c>
      <c r="C7553" s="193">
        <v>120</v>
      </c>
      <c r="D7553" s="194">
        <v>7.2210000000000001</v>
      </c>
    </row>
    <row r="7554" spans="1:4">
      <c r="A7554" s="188" t="s">
        <v>18</v>
      </c>
      <c r="B7554" s="193" t="s">
        <v>1164</v>
      </c>
      <c r="C7554" s="193">
        <v>130</v>
      </c>
      <c r="D7554" s="194">
        <v>5.7220000000000004</v>
      </c>
    </row>
    <row r="7555" spans="1:4">
      <c r="A7555" s="188" t="s">
        <v>18</v>
      </c>
      <c r="B7555" s="193" t="s">
        <v>1164</v>
      </c>
      <c r="C7555" s="193">
        <v>140</v>
      </c>
      <c r="D7555" s="194">
        <v>5.2460000000000004</v>
      </c>
    </row>
    <row r="7556" spans="1:4">
      <c r="A7556" s="188" t="s">
        <v>18</v>
      </c>
      <c r="B7556" s="193" t="s">
        <v>1164</v>
      </c>
      <c r="C7556" s="193">
        <v>150</v>
      </c>
      <c r="D7556" s="194">
        <v>8.5239999999999991</v>
      </c>
    </row>
    <row r="7557" spans="1:4">
      <c r="A7557" s="188" t="s">
        <v>18</v>
      </c>
      <c r="B7557" s="193" t="s">
        <v>1164</v>
      </c>
      <c r="C7557" s="193">
        <v>160</v>
      </c>
      <c r="D7557" s="194">
        <v>4.9169999999999998</v>
      </c>
    </row>
    <row r="7558" spans="1:4">
      <c r="A7558" s="188" t="s">
        <v>18</v>
      </c>
      <c r="B7558" s="193" t="s">
        <v>1164</v>
      </c>
      <c r="C7558" s="193">
        <v>170</v>
      </c>
      <c r="D7558" s="194">
        <v>1.47</v>
      </c>
    </row>
    <row r="7559" spans="1:4">
      <c r="A7559" s="188" t="s">
        <v>18</v>
      </c>
      <c r="B7559" s="193" t="s">
        <v>1164</v>
      </c>
      <c r="C7559" s="193">
        <v>180</v>
      </c>
      <c r="D7559" s="194">
        <v>8.9480000000000004</v>
      </c>
    </row>
    <row r="7560" spans="1:4">
      <c r="A7560" s="188" t="s">
        <v>18</v>
      </c>
      <c r="B7560" s="193" t="s">
        <v>1164</v>
      </c>
      <c r="C7560" s="193">
        <v>190</v>
      </c>
      <c r="D7560" s="194">
        <v>0.79400000000000004</v>
      </c>
    </row>
    <row r="7561" spans="1:4">
      <c r="A7561" s="188" t="s">
        <v>18</v>
      </c>
      <c r="B7561" s="193" t="s">
        <v>1164</v>
      </c>
      <c r="C7561" s="193">
        <v>210</v>
      </c>
      <c r="D7561" s="194">
        <v>2.1819999999999999</v>
      </c>
    </row>
    <row r="7562" spans="1:4">
      <c r="A7562" s="188" t="s">
        <v>18</v>
      </c>
      <c r="B7562" s="193" t="s">
        <v>1164</v>
      </c>
      <c r="C7562" s="193">
        <v>210</v>
      </c>
      <c r="D7562" s="194">
        <v>6.0519999999999996</v>
      </c>
    </row>
    <row r="7563" spans="1:4">
      <c r="A7563" s="188" t="s">
        <v>18</v>
      </c>
      <c r="B7563" s="193" t="s">
        <v>1164</v>
      </c>
      <c r="C7563" s="193">
        <v>250</v>
      </c>
      <c r="D7563" s="194">
        <v>3.4049999999999998</v>
      </c>
    </row>
    <row r="7564" spans="1:4">
      <c r="A7564" s="188" t="s">
        <v>13</v>
      </c>
      <c r="B7564" s="193" t="s">
        <v>1164</v>
      </c>
      <c r="C7564" s="193">
        <v>2</v>
      </c>
      <c r="D7564" s="194">
        <v>4.3739999999999997</v>
      </c>
    </row>
    <row r="7565" spans="1:4">
      <c r="A7565" s="188" t="s">
        <v>13</v>
      </c>
      <c r="B7565" s="193" t="s">
        <v>1164</v>
      </c>
      <c r="C7565" s="193">
        <v>3</v>
      </c>
      <c r="D7565" s="194">
        <v>0.28100000000000003</v>
      </c>
    </row>
    <row r="7566" spans="1:4">
      <c r="A7566" s="188" t="s">
        <v>13</v>
      </c>
      <c r="B7566" s="193" t="s">
        <v>1164</v>
      </c>
      <c r="C7566" s="193">
        <v>3</v>
      </c>
      <c r="D7566" s="194">
        <v>14.432</v>
      </c>
    </row>
    <row r="7567" spans="1:4">
      <c r="A7567" s="188" t="s">
        <v>13</v>
      </c>
      <c r="B7567" s="193" t="s">
        <v>1164</v>
      </c>
      <c r="C7567" s="193">
        <v>3.5</v>
      </c>
      <c r="D7567" s="194">
        <v>3.8959999999999999</v>
      </c>
    </row>
    <row r="7568" spans="1:4">
      <c r="A7568" s="188" t="s">
        <v>13</v>
      </c>
      <c r="B7568" s="193" t="s">
        <v>1164</v>
      </c>
      <c r="C7568" s="193">
        <v>4</v>
      </c>
      <c r="D7568" s="194">
        <v>4.1100000000000003</v>
      </c>
    </row>
    <row r="7569" spans="1:4">
      <c r="A7569" s="188" t="s">
        <v>13</v>
      </c>
      <c r="B7569" s="193" t="s">
        <v>1164</v>
      </c>
      <c r="C7569" s="193">
        <v>4</v>
      </c>
      <c r="D7569" s="194">
        <v>0.32</v>
      </c>
    </row>
    <row r="7570" spans="1:4">
      <c r="A7570" s="188" t="s">
        <v>13</v>
      </c>
      <c r="B7570" s="193" t="s">
        <v>1164</v>
      </c>
      <c r="C7570" s="193">
        <v>4</v>
      </c>
      <c r="D7570" s="194">
        <v>37.344999999999999</v>
      </c>
    </row>
    <row r="7571" spans="1:4">
      <c r="A7571" s="188" t="s">
        <v>13</v>
      </c>
      <c r="B7571" s="193" t="s">
        <v>1164</v>
      </c>
      <c r="C7571" s="193">
        <v>4.5</v>
      </c>
      <c r="D7571" s="194">
        <v>11.497999999999999</v>
      </c>
    </row>
    <row r="7572" spans="1:4">
      <c r="A7572" s="188" t="s">
        <v>13</v>
      </c>
      <c r="B7572" s="193" t="s">
        <v>1164</v>
      </c>
      <c r="C7572" s="193">
        <v>5</v>
      </c>
      <c r="D7572" s="194">
        <v>8.4</v>
      </c>
    </row>
    <row r="7573" spans="1:4">
      <c r="A7573" s="188" t="s">
        <v>13</v>
      </c>
      <c r="B7573" s="193" t="s">
        <v>1164</v>
      </c>
      <c r="C7573" s="193">
        <v>5</v>
      </c>
      <c r="D7573" s="194">
        <v>6.5000000000000002E-2</v>
      </c>
    </row>
    <row r="7574" spans="1:4">
      <c r="A7574" s="188" t="s">
        <v>13</v>
      </c>
      <c r="B7574" s="193" t="s">
        <v>1164</v>
      </c>
      <c r="C7574" s="193">
        <v>6</v>
      </c>
      <c r="D7574" s="194">
        <v>11.56</v>
      </c>
    </row>
    <row r="7575" spans="1:4">
      <c r="A7575" s="188" t="s">
        <v>13</v>
      </c>
      <c r="B7575" s="193" t="s">
        <v>1164</v>
      </c>
      <c r="C7575" s="193">
        <v>6</v>
      </c>
      <c r="D7575" s="194">
        <v>7.75</v>
      </c>
    </row>
    <row r="7576" spans="1:4">
      <c r="A7576" s="188" t="s">
        <v>13</v>
      </c>
      <c r="B7576" s="193" t="s">
        <v>1164</v>
      </c>
      <c r="C7576" s="193">
        <v>8</v>
      </c>
      <c r="D7576" s="194">
        <v>12.398</v>
      </c>
    </row>
    <row r="7577" spans="1:4">
      <c r="A7577" s="188" t="s">
        <v>13</v>
      </c>
      <c r="B7577" s="193" t="s">
        <v>1164</v>
      </c>
      <c r="C7577" s="193">
        <v>10</v>
      </c>
      <c r="D7577" s="194">
        <v>2.9</v>
      </c>
    </row>
    <row r="7578" spans="1:4">
      <c r="A7578" s="188" t="s">
        <v>13</v>
      </c>
      <c r="B7578" s="193" t="s">
        <v>1164</v>
      </c>
      <c r="C7578" s="193">
        <v>10</v>
      </c>
      <c r="D7578" s="194">
        <v>9.76</v>
      </c>
    </row>
    <row r="7579" spans="1:4">
      <c r="A7579" s="188" t="s">
        <v>13</v>
      </c>
      <c r="B7579" s="193" t="s">
        <v>1164</v>
      </c>
      <c r="C7579" s="193">
        <v>12</v>
      </c>
      <c r="D7579" s="194">
        <v>4.2</v>
      </c>
    </row>
    <row r="7580" spans="1:4">
      <c r="A7580" s="188" t="s">
        <v>13</v>
      </c>
      <c r="B7580" s="193" t="s">
        <v>1164</v>
      </c>
      <c r="C7580" s="193">
        <v>14</v>
      </c>
      <c r="D7580" s="194">
        <v>1.96</v>
      </c>
    </row>
    <row r="7581" spans="1:4">
      <c r="A7581" s="188" t="s">
        <v>13</v>
      </c>
      <c r="B7581" s="193" t="s">
        <v>1164</v>
      </c>
      <c r="C7581" s="193">
        <v>16</v>
      </c>
      <c r="D7581" s="194">
        <v>9.92</v>
      </c>
    </row>
    <row r="7582" spans="1:4">
      <c r="A7582" s="188" t="s">
        <v>13</v>
      </c>
      <c r="B7582" s="193" t="s">
        <v>1164</v>
      </c>
      <c r="C7582" s="193">
        <v>20</v>
      </c>
      <c r="D7582" s="194">
        <v>1.4119999999999999</v>
      </c>
    </row>
    <row r="7583" spans="1:4">
      <c r="A7583" s="188" t="s">
        <v>13</v>
      </c>
      <c r="B7583" s="193" t="s">
        <v>1164</v>
      </c>
      <c r="C7583" s="193">
        <v>25</v>
      </c>
      <c r="D7583" s="194">
        <v>10.31</v>
      </c>
    </row>
    <row r="7584" spans="1:4">
      <c r="A7584" s="188" t="s">
        <v>13</v>
      </c>
      <c r="B7584" s="193" t="s">
        <v>1164</v>
      </c>
      <c r="C7584" s="193">
        <v>25</v>
      </c>
      <c r="D7584" s="194">
        <v>9.57</v>
      </c>
    </row>
    <row r="7585" spans="1:4">
      <c r="A7585" s="188" t="s">
        <v>13</v>
      </c>
      <c r="B7585" s="193" t="s">
        <v>1164</v>
      </c>
      <c r="C7585" s="193">
        <v>30</v>
      </c>
      <c r="D7585" s="194">
        <v>18.954999999999998</v>
      </c>
    </row>
    <row r="7586" spans="1:4">
      <c r="A7586" s="188" t="s">
        <v>13</v>
      </c>
      <c r="B7586" s="193" t="s">
        <v>1164</v>
      </c>
      <c r="C7586" s="193">
        <v>30</v>
      </c>
      <c r="D7586" s="194">
        <v>33.78</v>
      </c>
    </row>
    <row r="7587" spans="1:4">
      <c r="A7587" s="188" t="s">
        <v>13</v>
      </c>
      <c r="B7587" s="193" t="s">
        <v>1164</v>
      </c>
      <c r="C7587" s="193">
        <v>40</v>
      </c>
      <c r="D7587" s="194">
        <v>24.46</v>
      </c>
    </row>
    <row r="7588" spans="1:4">
      <c r="A7588" s="188" t="s">
        <v>13</v>
      </c>
      <c r="B7588" s="193" t="s">
        <v>1164</v>
      </c>
      <c r="C7588" s="193">
        <v>40</v>
      </c>
      <c r="D7588" s="194">
        <v>22</v>
      </c>
    </row>
    <row r="7589" spans="1:4">
      <c r="A7589" s="188" t="s">
        <v>13</v>
      </c>
      <c r="B7589" s="193" t="s">
        <v>1164</v>
      </c>
      <c r="C7589" s="193">
        <v>45</v>
      </c>
      <c r="D7589" s="194">
        <v>3.68</v>
      </c>
    </row>
    <row r="7590" spans="1:4">
      <c r="A7590" s="188" t="s">
        <v>13</v>
      </c>
      <c r="B7590" s="193" t="s">
        <v>1164</v>
      </c>
      <c r="C7590" s="193">
        <v>50</v>
      </c>
      <c r="D7590" s="194">
        <v>11</v>
      </c>
    </row>
    <row r="7591" spans="1:4">
      <c r="A7591" s="188" t="s">
        <v>13</v>
      </c>
      <c r="B7591" s="193" t="s">
        <v>1164</v>
      </c>
      <c r="C7591" s="193">
        <v>55</v>
      </c>
      <c r="D7591" s="194">
        <v>11.07</v>
      </c>
    </row>
    <row r="7592" spans="1:4">
      <c r="A7592" s="188" t="s">
        <v>13</v>
      </c>
      <c r="B7592" s="193" t="s">
        <v>1164</v>
      </c>
      <c r="C7592" s="193">
        <v>60</v>
      </c>
      <c r="D7592" s="194">
        <v>1.85</v>
      </c>
    </row>
    <row r="7593" spans="1:4">
      <c r="A7593" s="188" t="s">
        <v>13</v>
      </c>
      <c r="B7593" s="193" t="s">
        <v>1164</v>
      </c>
      <c r="C7593" s="193">
        <v>75</v>
      </c>
      <c r="D7593" s="194">
        <v>1.89</v>
      </c>
    </row>
    <row r="7594" spans="1:4">
      <c r="A7594" s="188" t="s">
        <v>13</v>
      </c>
      <c r="B7594" s="193" t="s">
        <v>1164</v>
      </c>
      <c r="C7594" s="193">
        <v>80</v>
      </c>
      <c r="D7594" s="194">
        <v>1.86</v>
      </c>
    </row>
    <row r="7595" spans="1:4">
      <c r="A7595" s="195" t="s">
        <v>559</v>
      </c>
      <c r="B7595" s="195" t="s">
        <v>1165</v>
      </c>
      <c r="C7595" s="195">
        <v>200</v>
      </c>
      <c r="D7595" s="195">
        <v>0.152</v>
      </c>
    </row>
  </sheetData>
  <autoFilter ref="A7:D7594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04:D7032 C31:D46 C7165:D7218 C7229:D7247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24:C6939">
    <cfRule type="notContainsBlanks" dxfId="11" priority="20">
      <formula>LEN(TRIM(C6924))&gt;0</formula>
    </cfRule>
  </conditionalFormatting>
  <conditionalFormatting sqref="C7033:C7035">
    <cfRule type="notContainsBlanks" dxfId="10" priority="17">
      <formula>LEN(TRIM(C7033))&gt;0</formula>
    </cfRule>
  </conditionalFormatting>
  <conditionalFormatting sqref="C7036:C7045">
    <cfRule type="notContainsBlanks" dxfId="9" priority="16">
      <formula>LEN(TRIM(C7036))&gt;0</formula>
    </cfRule>
  </conditionalFormatting>
  <conditionalFormatting sqref="D7036:D7045">
    <cfRule type="notContainsBlanks" dxfId="8" priority="15">
      <formula>LEN(TRIM(D7036))&gt;0</formula>
    </cfRule>
  </conditionalFormatting>
  <conditionalFormatting sqref="C7046:C7050">
    <cfRule type="notContainsBlanks" dxfId="7" priority="14">
      <formula>LEN(TRIM(C7046))&gt;0</formula>
    </cfRule>
  </conditionalFormatting>
  <conditionalFormatting sqref="D7046:D7050">
    <cfRule type="notContainsBlanks" dxfId="6" priority="13">
      <formula>LEN(TRIM(D7046))&gt;0</formula>
    </cfRule>
  </conditionalFormatting>
  <conditionalFormatting sqref="C7219:C7222">
    <cfRule type="notContainsBlanks" dxfId="5" priority="8">
      <formula>LEN(TRIM(C7219))&gt;0</formula>
    </cfRule>
  </conditionalFormatting>
  <conditionalFormatting sqref="D7219:D7222">
    <cfRule type="notContainsBlanks" dxfId="4" priority="7">
      <formula>LEN(TRIM(D7219))&gt;0</formula>
    </cfRule>
  </conditionalFormatting>
  <conditionalFormatting sqref="C7225:C7228">
    <cfRule type="notContainsBlanks" dxfId="3" priority="6">
      <formula>LEN(TRIM(C7225))&gt;0</formula>
    </cfRule>
  </conditionalFormatting>
  <conditionalFormatting sqref="D7225:D7228">
    <cfRule type="notContainsBlanks" dxfId="2" priority="5">
      <formula>LEN(TRIM(D7225))&gt;0</formula>
    </cfRule>
  </conditionalFormatting>
  <conditionalFormatting sqref="C7248:C7259">
    <cfRule type="notContainsBlanks" dxfId="1" priority="2">
      <formula>LEN(TRIM(C7248))&gt;0</formula>
    </cfRule>
  </conditionalFormatting>
  <conditionalFormatting sqref="D7248:D7259">
    <cfRule type="notContainsBlanks" dxfId="0" priority="1">
      <formula>LEN(TRIM(D7248))&gt;0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2026-11-02T04:44:09Z</dcterms:modified>
</cp:coreProperties>
</file>